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6910030307\Desktop\Laidi\2014-2020 SiM projektid\ISF\2015-1 VIISA I etapp\Vahearuanne\"/>
    </mc:Choice>
  </mc:AlternateContent>
  <bookViews>
    <workbookView xWindow="0" yWindow="0" windowWidth="28800" windowHeight="12630" tabRatio="757" activeTab="2"/>
  </bookViews>
  <sheets>
    <sheet name="Eelarve" sheetId="11" r:id="rId1"/>
    <sheet name="Maksetaotlus" sheetId="6" r:id="rId2"/>
    <sheet name="KULUARUANDE KOOND" sheetId="1" r:id="rId3"/>
    <sheet name="1. Tööjõukulud" sheetId="13" r:id="rId4"/>
    <sheet name="2. Lähetuskulud" sheetId="10" r:id="rId5"/>
    <sheet name=" 3. EL avalikustamise kulud" sheetId="15" r:id="rId6"/>
    <sheet name="4. Seadmed, varust, IKT" sheetId="17" r:id="rId7"/>
    <sheet name="5. Kinnisvara" sheetId="18" r:id="rId8"/>
    <sheet name="6. Muud otsesed kulud" sheetId="20" r:id="rId9"/>
    <sheet name="Nähtamatu leht" sheetId="16" state="hidden" r:id="rId10"/>
  </sheets>
  <definedNames>
    <definedName name="Kinnituskiri" comment="Vali sobiv vastusevariant">'Nähtamatu leht'!$A$12:$A$14</definedName>
    <definedName name="Projekti_valdkond">Eelarve!$C$11</definedName>
    <definedName name="Valdkond">'Nähtamatu leht'!$A$1:$A$3</definedName>
    <definedName name="Ühik">'Nähtamatu leht'!$A$6:$A$9</definedName>
  </definedNames>
  <calcPr calcId="152511"/>
</workbook>
</file>

<file path=xl/calcChain.xml><?xml version="1.0" encoding="utf-8"?>
<calcChain xmlns="http://schemas.openxmlformats.org/spreadsheetml/2006/main">
  <c r="B10" i="13" l="1"/>
  <c r="B11" i="13"/>
  <c r="B12" i="13"/>
  <c r="B13" i="13"/>
  <c r="B14" i="13" s="1"/>
  <c r="B15" i="13" s="1"/>
  <c r="B9" i="13"/>
  <c r="I16" i="13"/>
  <c r="B8" i="13" l="1"/>
  <c r="F59" i="1" l="1"/>
  <c r="D32" i="6" l="1"/>
  <c r="D31" i="6"/>
  <c r="D30" i="6"/>
  <c r="D29" i="6"/>
  <c r="D28" i="6"/>
  <c r="D33" i="6" l="1"/>
  <c r="C39" i="1"/>
  <c r="C40" i="1"/>
  <c r="C41" i="1"/>
  <c r="C42" i="1"/>
  <c r="G67" i="11" l="1"/>
  <c r="G68" i="11"/>
  <c r="G69" i="11"/>
  <c r="G70" i="11"/>
  <c r="G72" i="11"/>
  <c r="G73" i="11"/>
  <c r="G76" i="11"/>
  <c r="G75" i="11"/>
  <c r="G78" i="11"/>
  <c r="G79" i="11"/>
  <c r="G81" i="11"/>
  <c r="G82" i="11"/>
  <c r="F65" i="11"/>
  <c r="F64" i="11"/>
  <c r="G71" i="11" l="1"/>
  <c r="G66" i="11"/>
  <c r="G80" i="11"/>
  <c r="G77" i="11"/>
  <c r="D58" i="1" l="1"/>
  <c r="C58" i="1"/>
  <c r="D57" i="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D41" i="1"/>
  <c r="D40" i="1"/>
  <c r="D39" i="1"/>
  <c r="I41" i="20" l="1"/>
  <c r="F30" i="1" s="1"/>
  <c r="D30" i="1" s="1"/>
  <c r="I23" i="20"/>
  <c r="I42" i="20" s="1"/>
  <c r="B3" i="6" l="1"/>
  <c r="B2" i="6"/>
  <c r="B1" i="6"/>
  <c r="G74" i="11" l="1"/>
  <c r="C29" i="1"/>
  <c r="C28" i="1" l="1"/>
  <c r="D27" i="11"/>
  <c r="D28" i="11"/>
  <c r="I41" i="18"/>
  <c r="F29" i="1" s="1"/>
  <c r="I23" i="18"/>
  <c r="E29" i="1" s="1"/>
  <c r="D29" i="1" s="1"/>
  <c r="G29" i="1" s="1"/>
  <c r="I25" i="17"/>
  <c r="F28" i="1" s="1"/>
  <c r="I7" i="17"/>
  <c r="I26" i="17" l="1"/>
  <c r="E28" i="1"/>
  <c r="D28" i="1" s="1"/>
  <c r="G28" i="1" s="1"/>
  <c r="I42" i="18"/>
  <c r="G16" i="1"/>
  <c r="G17" i="1"/>
  <c r="G18" i="1"/>
  <c r="G19" i="1"/>
  <c r="G15" i="1"/>
  <c r="G63" i="11"/>
  <c r="G20" i="1" l="1"/>
  <c r="D29" i="11" l="1"/>
  <c r="C30" i="1" l="1"/>
  <c r="G30" i="1" s="1"/>
  <c r="I32" i="6"/>
  <c r="I31" i="6"/>
  <c r="I30" i="6"/>
  <c r="I29" i="6"/>
  <c r="I28" i="6"/>
  <c r="I20" i="6"/>
  <c r="I19" i="6"/>
  <c r="I18" i="6"/>
  <c r="I17" i="6"/>
  <c r="I16" i="6"/>
  <c r="I33" i="6" l="1"/>
  <c r="I21" i="6"/>
  <c r="B1" i="1"/>
  <c r="D20" i="11"/>
  <c r="H33" i="6" l="1"/>
  <c r="F33" i="6"/>
  <c r="G64" i="11"/>
  <c r="G65" i="11"/>
  <c r="D31" i="11"/>
  <c r="C32" i="1" s="1"/>
  <c r="G62" i="11" l="1"/>
  <c r="G83" i="11" s="1"/>
  <c r="D25" i="11"/>
  <c r="C26" i="1" s="1"/>
  <c r="I41" i="15"/>
  <c r="F27" i="1" s="1"/>
  <c r="I23" i="15"/>
  <c r="E27" i="1" s="1"/>
  <c r="I35" i="13"/>
  <c r="F25" i="1" s="1"/>
  <c r="E25" i="1"/>
  <c r="I23" i="10"/>
  <c r="E26" i="1" s="1"/>
  <c r="E31" i="1" l="1"/>
  <c r="G85" i="11"/>
  <c r="D24" i="11"/>
  <c r="C27" i="1"/>
  <c r="D26" i="11"/>
  <c r="D27" i="1"/>
  <c r="D25" i="1"/>
  <c r="I42" i="15"/>
  <c r="I36" i="13"/>
  <c r="C25" i="1" l="1"/>
  <c r="D30" i="11"/>
  <c r="C31" i="1"/>
  <c r="G27" i="1"/>
  <c r="G25" i="1"/>
  <c r="D32" i="1"/>
  <c r="G32" i="1" s="1"/>
  <c r="I41" i="10"/>
  <c r="F26" i="1" s="1"/>
  <c r="F31" i="1" s="1"/>
  <c r="F33" i="1" l="1"/>
  <c r="I42" i="10"/>
  <c r="D26" i="1"/>
  <c r="G26" i="1" l="1"/>
  <c r="G31" i="1" s="1"/>
  <c r="D31" i="1"/>
  <c r="D32" i="11"/>
  <c r="C36" i="11" s="1"/>
  <c r="C38" i="1" s="1"/>
  <c r="C59" i="1" s="1"/>
  <c r="E33" i="1"/>
  <c r="E38" i="1" s="1"/>
  <c r="E59" i="1" l="1"/>
  <c r="D38" i="1"/>
  <c r="D59" i="1" s="1"/>
  <c r="C15" i="11"/>
  <c r="E29" i="11"/>
  <c r="E26" i="11"/>
  <c r="E27" i="11"/>
  <c r="C16" i="11"/>
  <c r="E32" i="11"/>
  <c r="E30" i="11"/>
  <c r="E25" i="11"/>
  <c r="E28" i="11"/>
  <c r="E31" i="11"/>
  <c r="E24" i="11"/>
  <c r="C19" i="11"/>
  <c r="C18" i="11"/>
  <c r="C17" i="11"/>
  <c r="D17" i="1"/>
  <c r="D18" i="1"/>
  <c r="D19" i="1"/>
  <c r="D16" i="1"/>
  <c r="D15" i="1"/>
  <c r="F20" i="1"/>
  <c r="D18" i="6" l="1"/>
  <c r="C17" i="1"/>
  <c r="C18" i="1"/>
  <c r="D19" i="6"/>
  <c r="C19" i="1"/>
  <c r="D20" i="6"/>
  <c r="D17" i="6"/>
  <c r="C16" i="1"/>
  <c r="D16" i="6"/>
  <c r="C15" i="1"/>
  <c r="D20" i="1"/>
  <c r="E20" i="1"/>
  <c r="D33" i="1"/>
  <c r="C20" i="11"/>
  <c r="F17" i="6" l="1"/>
  <c r="F21" i="6" s="1"/>
  <c r="F16" i="6"/>
  <c r="H16" i="6"/>
  <c r="C57" i="11"/>
  <c r="B2" i="1"/>
  <c r="D21" i="6"/>
  <c r="C20" i="1"/>
  <c r="H17" i="6" l="1"/>
  <c r="H21" i="6" s="1"/>
  <c r="C33" i="1" l="1"/>
  <c r="G33" i="1" s="1"/>
</calcChain>
</file>

<file path=xl/sharedStrings.xml><?xml version="1.0" encoding="utf-8"?>
<sst xmlns="http://schemas.openxmlformats.org/spreadsheetml/2006/main" count="353" uniqueCount="174">
  <si>
    <t>Kuluaruande vorm</t>
  </si>
  <si>
    <t>Rea nr</t>
  </si>
  <si>
    <t>Kululiik</t>
  </si>
  <si>
    <t>Eelarve täitmise %</t>
  </si>
  <si>
    <t>Tööjõukulud</t>
  </si>
  <si>
    <t>Lähetuskulud</t>
  </si>
  <si>
    <t>Projekti tegelikud kulud</t>
  </si>
  <si>
    <t>2. Lähetuskulud</t>
  </si>
  <si>
    <t>PROJEKTI KULUD KOKKU</t>
  </si>
  <si>
    <t>Kavandatud eelarve</t>
  </si>
  <si>
    <t>KAUDSED KULUD</t>
  </si>
  <si>
    <t>Rahastamisallikas</t>
  </si>
  <si>
    <t>Summa</t>
  </si>
  <si>
    <t>Riiklik kaasfinantseering</t>
  </si>
  <si>
    <t>Partnerite poolne kaasfinantseering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</si>
  <si>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</si>
  <si>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</si>
  <si>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</si>
  <si>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</si>
  <si>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</si>
  <si>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Varjupaik</t>
  </si>
  <si>
    <t>Integratsioon</t>
  </si>
  <si>
    <t>Tagasipöördumine</t>
  </si>
  <si>
    <t>KOOND</t>
  </si>
  <si>
    <t>Otsesed kulud kokku</t>
  </si>
  <si>
    <t>Kaudsed kulud</t>
  </si>
  <si>
    <t>Projekti kulud kokku</t>
  </si>
  <si>
    <t>Kulu detailne kirjeldus</t>
  </si>
  <si>
    <t>Ühik</t>
  </si>
  <si>
    <t>PROJEKTI OTSESED KULUD</t>
  </si>
  <si>
    <t>tund</t>
  </si>
  <si>
    <t>PROJEKTI OTSESED KULUD KOKKU</t>
  </si>
  <si>
    <t>PROJEKTI KAUDSED KULUD</t>
  </si>
  <si>
    <t>Kogus</t>
  </si>
  <si>
    <t>Ühiku hind KM-ga</t>
  </si>
  <si>
    <t>% kogukuludest</t>
  </si>
  <si>
    <t xml:space="preserve">OTSESED KULUD </t>
  </si>
  <si>
    <t>Aruandlusperioodi pp/kk/aaaa - pp/kk/aaaa kulud</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</si>
  <si>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</si>
  <si>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</si>
  <si>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</si>
  <si>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</si>
  <si>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</si>
  <si>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</si>
  <si>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</si>
  <si>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</si>
  <si>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kuu</t>
  </si>
  <si>
    <t>tk</t>
  </si>
  <si>
    <t>Osakaal %</t>
  </si>
  <si>
    <t>Tabel 1. Projekti maksumuse ja tulude prognoos allikate lõikes (EUR)</t>
  </si>
  <si>
    <t>PROJEKTI MAKSUMUS KOKKU</t>
  </si>
  <si>
    <t>Tabel 2. Projekti kululiikide koondtabel (prognoos) (EUR)</t>
  </si>
  <si>
    <t xml:space="preserve">Tööjõukulud kokku </t>
  </si>
  <si>
    <t>EL avalikustamise kulud kokku</t>
  </si>
  <si>
    <t xml:space="preserve">Tabel 4. Toetuse saaja kinnitus </t>
  </si>
  <si>
    <t>Kulu tasumise kuupäev</t>
  </si>
  <si>
    <t>Projekti kavandatud tulud</t>
  </si>
  <si>
    <t>Aruandlusperioodi pp/kk/aaaa - pp/kk/aaaa tulud</t>
  </si>
  <si>
    <t>Tegelikud tulud kokku</t>
  </si>
  <si>
    <t>Maksetaotluse vorm</t>
  </si>
  <si>
    <t>I</t>
  </si>
  <si>
    <t>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</si>
  <si>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</si>
  <si>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</si>
  <si>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</si>
  <si>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</si>
  <si>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</si>
  <si>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</si>
  <si>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</si>
  <si>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</si>
  <si>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</si>
  <si>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</si>
  <si>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</si>
  <si>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</si>
  <si>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</si>
  <si>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</si>
  <si>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</si>
  <si>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Toetuse saaja esindaja</t>
  </si>
  <si>
    <t>Muud otsesed kulud</t>
  </si>
  <si>
    <t>Muud otsesed kulud kokku</t>
  </si>
  <si>
    <t>SISEJULGEOLEKUFOND</t>
  </si>
  <si>
    <t>ISF</t>
  </si>
  <si>
    <t>Kinnisvara</t>
  </si>
  <si>
    <t>Toetus ühisele viisapoliitikale – riigi suutlikkus</t>
  </si>
  <si>
    <t>Toetus ühisele viisapoliitikale – konsulaarkoostöö</t>
  </si>
  <si>
    <t>Piirid – EUROSUR</t>
  </si>
  <si>
    <t>Piirid – teabevahetus</t>
  </si>
  <si>
    <t>Piirid – liidu ühised normid</t>
  </si>
  <si>
    <t>Piirid – eesseisvad ülesanded</t>
  </si>
  <si>
    <t>Piirid – riigi suutlikkus</t>
  </si>
  <si>
    <t>Kuritegevus – kuritegevuse tõkestamine ja selle vastu võitlemine</t>
  </si>
  <si>
    <t>Kuritegevus – teabevahetus</t>
  </si>
  <si>
    <t>Kuritegevus – koolitus</t>
  </si>
  <si>
    <t>Kuritegevus – ohvrite abistamine</t>
  </si>
  <si>
    <t>Kuritegevus – ohu- ja riskihinnangud</t>
  </si>
  <si>
    <t>Riskid – riskide ennetamine ja nende kõrvaldamine</t>
  </si>
  <si>
    <t>Riskid – teabevahetus</t>
  </si>
  <si>
    <t>Riskid – koolitus</t>
  </si>
  <si>
    <t>Riskid – ohvrite abistamine</t>
  </si>
  <si>
    <t>Riskid – taristu</t>
  </si>
  <si>
    <t>Riskid – varajane hoiatamine ja kriisolukorrad</t>
  </si>
  <si>
    <t>Riskid – ohu- ja riskihinnangud</t>
  </si>
  <si>
    <t>1. ISF</t>
  </si>
  <si>
    <t>2. Riiklik kaasfinantseering</t>
  </si>
  <si>
    <t>4. Partnerite poolne kaasfinantseering</t>
  </si>
  <si>
    <t>5. Projekti käigus saadud muud sissetulekud</t>
  </si>
  <si>
    <t>5. Kinnisvara</t>
  </si>
  <si>
    <t>6. Muud otsesed kulud</t>
  </si>
  <si>
    <r>
      <t xml:space="preserve">Toetus ühisele viisapoliitikale – liidu </t>
    </r>
    <r>
      <rPr>
        <i/>
        <sz val="12"/>
        <color theme="1"/>
        <rFont val="Times New Roman"/>
        <family val="1"/>
        <charset val="186"/>
      </rPr>
      <t>acquis</t>
    </r>
  </si>
  <si>
    <r>
      <t xml:space="preserve">Piirid – liidu </t>
    </r>
    <r>
      <rPr>
        <i/>
        <sz val="12"/>
        <color theme="1"/>
        <rFont val="Times New Roman"/>
        <family val="1"/>
        <charset val="186"/>
      </rPr>
      <t>acquis</t>
    </r>
  </si>
  <si>
    <t>Maksed*</t>
  </si>
  <si>
    <t>* lahtrite arv sõltub projekti käigus teostatud maksete arvust</t>
  </si>
  <si>
    <t xml:space="preserve">Tabel 3. Projekti kulud programmis esitatud riiklike prioriteetide jaotuse lõikes (EUR) </t>
  </si>
  <si>
    <t>Tabel 1. Projekti maksumus ja tulud allikate lõikes (EUR)*</t>
  </si>
  <si>
    <t>* aruandlusperioodi lahtreid lisatakse juurde vastavalt vajadusele</t>
  </si>
  <si>
    <t>Tabel 2. Kuluaruande koond (EUR)*</t>
  </si>
  <si>
    <t>Tegelikud kulud kokku</t>
  </si>
  <si>
    <t>3. EL avalikustamise kulud</t>
  </si>
  <si>
    <t>4. Seadmed, varustus, IKT-arendused</t>
  </si>
  <si>
    <t>Seadmed, varustus, IKT-arendused</t>
  </si>
  <si>
    <t>Tabel 3. Projekti kulude prognoos programmis esitatud riiklike prioriteetide jaotuse lõikes (EUR)</t>
  </si>
  <si>
    <t>Tabel 4. Projekti detailne eelarveprognoos (EUR)</t>
  </si>
  <si>
    <t>Seadmete, varustuse, IKT-arendustega seotud kulud kokku</t>
  </si>
  <si>
    <t>Kinnisvaraga seotud kulud kokku</t>
  </si>
  <si>
    <t>* aruandlusperioode lisatakse juurde vastavalt vajadusele</t>
  </si>
  <si>
    <t>Aruandlusperioodi pp/kk/aaaa-pp/kk/aaaa kulud kokku*</t>
  </si>
  <si>
    <t>2. Sõidu- ja lähetuskulud</t>
  </si>
  <si>
    <t>Sõidu- ja lähetuskulud kokku</t>
  </si>
  <si>
    <t>EL avalikustamise kulud</t>
  </si>
  <si>
    <t>Toetuse saaja: Siseministeeriumi infotehnoloogia- ja arenduskeskus (SMIT)</t>
  </si>
  <si>
    <t>Toetuse taotleja: Siseministeeriumi infotehnoloogia- ja arenduskeskus (SMIT)</t>
  </si>
  <si>
    <t>Projekti pealkiri: Viisataotluste kooskõlastamise infosüsteemi loomine</t>
  </si>
  <si>
    <t>Projekti lõpp: 30.04.2016</t>
  </si>
  <si>
    <t>1.2. sotsiaalmaks (33%)</t>
  </si>
  <si>
    <t>1.3. tööandja töötuskindlustusmakse (0,8%)</t>
  </si>
  <si>
    <t>2. Seadmed, varustus, IKT-arendused</t>
  </si>
  <si>
    <t>hankeleping</t>
  </si>
  <si>
    <t>Projekti algus: 06.04.2015</t>
  </si>
  <si>
    <t>IKT projektijuht juhib ja koordineerib tervikprojekti tegevuste elluviimist, sh valmistab ette eelanalüüsi hankemenetluste läbiviimiseks vajalikud alusmaterjalid. Tagab eelanalüüsi dokumentatsiooni tähtaegse valmimise, projekti eesmärkide ja ISF abikõlblikkuse reeglite täitmise. 
SMIT palkab tähtajalise töölepingu alusel.</t>
  </si>
  <si>
    <t>2.1. Eelanalüüsi läbiviimine</t>
  </si>
  <si>
    <t>Viiakse läbi eelanalüüs ja koostatakse põhjalik eelanalüüsi dokumentatsioon, kus kaardistatakse kõik vajadused ning töötatakse välja lahendussuund uue infosüsteemi loomiseks ja rakendamiseks. Eelanalüüsi tulemeid kasutatakse ja on sisenditeks uue infosüsteemi detailanalüüsiks, realisatsiooniks ja juurutamiseks.</t>
  </si>
  <si>
    <t>Projekti tunnus: ISFB-2</t>
  </si>
  <si>
    <t>kuni 50%</t>
  </si>
  <si>
    <t>4.1.1</t>
  </si>
  <si>
    <t>4.1.2</t>
  </si>
  <si>
    <t>Maksed</t>
  </si>
  <si>
    <t>Vahemakse taotlus</t>
  </si>
  <si>
    <t>ASUTUSESISESEKS KASUTAMISEKS</t>
  </si>
  <si>
    <t>Alus: AvTS § 35 lg 1 p 10</t>
  </si>
  <si>
    <t xml:space="preserve">Teabevaldaja: Siseministeerium    </t>
  </si>
  <si>
    <r>
      <t xml:space="preserve">1.1. IKT projektijuht </t>
    </r>
    <r>
      <rPr>
        <b/>
        <sz val="12"/>
        <color theme="1"/>
        <rFont val="Times New Roman"/>
        <family val="1"/>
        <charset val="186"/>
      </rPr>
      <t xml:space="preserve">
</t>
    </r>
    <r>
      <rPr>
        <sz val="12"/>
        <color theme="1"/>
        <rFont val="Times New Roman"/>
        <family val="1"/>
        <charset val="186"/>
      </rPr>
      <t>bruto töötasu</t>
    </r>
  </si>
  <si>
    <t xml:space="preserve">Märge tehtud 05.06.2015 </t>
  </si>
  <si>
    <t>Kehtib kuni 05.06.2020</t>
  </si>
  <si>
    <t>3. Toetuse saaja omafinantseering</t>
  </si>
  <si>
    <t>Toetuse saaja omafinantseering</t>
  </si>
  <si>
    <t>Projekti aruandlusperiood: 06.04.2015 - 27.11.2015</t>
  </si>
  <si>
    <t>Käesolevaga, võttes aluseks toetuslepingu punkti 4.1.2, taotlen toetuse vahemakse  75 409,12 eurot ja kaasfinantseeringu vahemakse 25 136,37 eurot eraldamist lepingu punktis 4.3 nimetatud kontole.</t>
  </si>
  <si>
    <t>Merle Küngas</t>
  </si>
  <si>
    <t>/allkirjastatud digitaalselt/</t>
  </si>
  <si>
    <t>Aruandlusperioodi 06.04.2015 - 27.11.2015 kulud kokku</t>
  </si>
  <si>
    <t>-</t>
  </si>
  <si>
    <t>Aruandlusperioodi 06.04.2015 - 27.11.2015 tulud</t>
  </si>
  <si>
    <t>Aruandlusperioodi 06.04.2015 - 27.11.2015 kulud</t>
  </si>
  <si>
    <t>Siseministeeriumi infotehnoloogia- ja arenduskeskus</t>
  </si>
  <si>
    <t>Palga koondaruanne 
(SAP BO aruanne)</t>
  </si>
  <si>
    <t>Nr 1</t>
  </si>
  <si>
    <t>Nr 2</t>
  </si>
  <si>
    <t>Nr 3</t>
  </si>
  <si>
    <t>Toetuslepingu number ja sõlmimise kuupäev: 14-8.7/11-1, 29.06.2015</t>
  </si>
  <si>
    <t>Projektijuhi H. Janno brutotöötasu 10.-31.08.2015</t>
  </si>
  <si>
    <t>Sotsiaalmaks (33%)</t>
  </si>
  <si>
    <t>Tööandja töötuskindlustusmakse (0,8%)</t>
  </si>
  <si>
    <t>Projektijuhi H. Janno brutotöötasu 09.2015</t>
  </si>
  <si>
    <t>Projektijuhi H. Janno brutotöötasu 10.2015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</si>
</sst>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sz val="10"/>
      <color theme="1"/>
      <name val="Times New Roman"/>
      <family val="1"/>
      <charset val="186"/>
    </font>
  </fonts>
  <fills count="7">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78">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3" fillId="3" borderId="1" xfId="0" applyFont="1" applyFill="1" applyBorder="1"/>
    <xf numFmtId="0" fontId="3" fillId="3" borderId="1" xfId="0" applyFont="1" applyFill="1" applyBorder="1" applyAlignment="1">
      <alignment wrapText="1"/>
    </xf>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2" borderId="1" xfId="0" applyFont="1" applyFill="1" applyBorder="1" applyAlignment="1" applyProtection="1">
      <alignment vertical="top"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2" fillId="3" borderId="1" xfId="0" applyFont="1" applyFill="1" applyBorder="1" applyProtection="1">
      <protection hidden="1"/>
    </xf>
    <xf numFmtId="0" fontId="9" fillId="0" borderId="0" xfId="1" applyFo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0" fontId="10" fillId="0" borderId="0" xfId="0" applyFont="1"/>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3" fillId="2" borderId="2" xfId="0" applyFont="1" applyFill="1" applyBorder="1" applyAlignment="1" applyProtection="1">
      <protection hidden="1"/>
    </xf>
    <xf numFmtId="0" fontId="0" fillId="2" borderId="3" xfId="0"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3" fillId="2" borderId="4" xfId="0" applyFont="1" applyFill="1" applyBorder="1" applyAlignment="1" applyProtection="1">
      <alignment horizontal="center"/>
      <protection hidden="1"/>
    </xf>
    <xf numFmtId="0" fontId="3" fillId="2" borderId="5" xfId="0" applyFont="1" applyFill="1" applyBorder="1" applyAlignment="1">
      <alignment horizontal="center" vertical="center" wrapText="1"/>
    </xf>
    <xf numFmtId="0" fontId="9" fillId="0" borderId="10" xfId="1" applyFont="1" applyBorder="1" applyAlignment="1" applyProtection="1">
      <protection hidden="1"/>
    </xf>
    <xf numFmtId="0" fontId="2" fillId="0" borderId="1" xfId="0" applyFont="1" applyBorder="1" applyAlignment="1" applyProtection="1">
      <alignment wrapText="1"/>
      <protection hidden="1"/>
    </xf>
    <xf numFmtId="0" fontId="2" fillId="0" borderId="1" xfId="0" applyFont="1" applyBorder="1" applyAlignment="1" applyProtection="1">
      <alignment horizontal="left" wrapText="1"/>
      <protection hidden="1"/>
    </xf>
    <xf numFmtId="4" fontId="2" fillId="0" borderId="4" xfId="0" applyNumberFormat="1" applyFont="1" applyBorder="1" applyProtection="1">
      <protection hidden="1"/>
    </xf>
    <xf numFmtId="0" fontId="3" fillId="3" borderId="10" xfId="0" applyFont="1" applyFill="1" applyBorder="1" applyAlignment="1" applyProtection="1">
      <protection hidden="1"/>
    </xf>
    <xf numFmtId="0" fontId="3" fillId="2" borderId="4" xfId="0" applyFont="1" applyFill="1" applyBorder="1" applyProtection="1">
      <protection hidden="1"/>
    </xf>
    <xf numFmtId="0" fontId="2" fillId="0" borderId="6" xfId="0" applyFont="1" applyBorder="1" applyProtection="1">
      <protection hidden="1"/>
    </xf>
    <xf numFmtId="4" fontId="2" fillId="2" borderId="4" xfId="0" applyNumberFormat="1" applyFont="1" applyFill="1" applyBorder="1" applyProtection="1">
      <protection hidden="1"/>
    </xf>
    <xf numFmtId="4" fontId="2" fillId="0" borderId="4" xfId="0" applyNumberFormat="1" applyFont="1" applyBorder="1" applyProtection="1">
      <protection locked="0" hidden="1"/>
    </xf>
    <xf numFmtId="4" fontId="2" fillId="2" borderId="4" xfId="0" applyNumberFormat="1" applyFont="1" applyFill="1" applyBorder="1" applyProtection="1">
      <protection locked="0" hidden="1"/>
    </xf>
    <xf numFmtId="4" fontId="3" fillId="2" borderId="4" xfId="0" applyNumberFormat="1" applyFont="1" applyFill="1" applyBorder="1" applyProtection="1">
      <protection locked="0" hidden="1"/>
    </xf>
    <xf numFmtId="0" fontId="3" fillId="2" borderId="1" xfId="0" applyFont="1" applyFill="1" applyBorder="1" applyAlignment="1" applyProtection="1">
      <protection hidden="1"/>
    </xf>
    <xf numFmtId="0" fontId="0" fillId="2" borderId="1" xfId="0" applyFont="1" applyFill="1" applyBorder="1" applyAlignment="1" applyProtection="1">
      <protection hidden="1"/>
    </xf>
    <xf numFmtId="0" fontId="3" fillId="3" borderId="14" xfId="0" applyFont="1" applyFill="1" applyBorder="1" applyAlignment="1" applyProtection="1">
      <protection hidden="1"/>
    </xf>
    <xf numFmtId="0" fontId="0" fillId="3" borderId="10" xfId="0" applyFont="1" applyFill="1" applyBorder="1" applyAlignment="1" applyProtection="1">
      <protection hidden="1"/>
    </xf>
    <xf numFmtId="0" fontId="0" fillId="2" borderId="1" xfId="0" applyFill="1" applyBorder="1" applyAlignment="1" applyProtection="1">
      <protection hidden="1"/>
    </xf>
    <xf numFmtId="0" fontId="1" fillId="2" borderId="1" xfId="0" applyFont="1" applyFill="1" applyBorder="1" applyAlignment="1" applyProtection="1">
      <protection hidden="1"/>
    </xf>
    <xf numFmtId="0" fontId="3" fillId="2" borderId="1" xfId="0" applyFont="1" applyFill="1" applyBorder="1" applyAlignment="1" applyProtection="1">
      <alignment horizontal="center" wrapText="1"/>
      <protection hidden="1"/>
    </xf>
    <xf numFmtId="0" fontId="3" fillId="2" borderId="5" xfId="0" applyFont="1" applyFill="1" applyBorder="1" applyAlignment="1">
      <alignment horizontal="center" vertical="center"/>
    </xf>
    <xf numFmtId="0" fontId="3" fillId="3" borderId="7" xfId="0" applyFont="1" applyFill="1" applyBorder="1" applyAlignment="1">
      <alignment wrapText="1"/>
    </xf>
    <xf numFmtId="0" fontId="3" fillId="3" borderId="1" xfId="0" applyFont="1" applyFill="1" applyBorder="1" applyAlignment="1" applyProtection="1">
      <alignment wrapText="1"/>
      <protection hidden="1"/>
    </xf>
    <xf numFmtId="0" fontId="3" fillId="2" borderId="1" xfId="0" applyFont="1" applyFill="1" applyBorder="1" applyAlignment="1" applyProtection="1">
      <alignment wrapText="1"/>
      <protection locked="0" hidden="1"/>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2" fillId="0" borderId="0" xfId="0" applyFont="1" applyAlignment="1" applyProtection="1">
      <alignment horizontal="left"/>
      <protection hidden="1"/>
    </xf>
    <xf numFmtId="0" fontId="2" fillId="0" borderId="1" xfId="0" applyFont="1" applyBorder="1" applyAlignment="1" applyProtection="1">
      <alignment wrapText="1"/>
      <protection locked="0" hidden="1"/>
    </xf>
    <xf numFmtId="4" fontId="0" fillId="2" borderId="1" xfId="0" applyNumberFormat="1" applyFill="1" applyBorder="1" applyAlignment="1" applyProtection="1">
      <protection hidden="1"/>
    </xf>
    <xf numFmtId="4" fontId="3" fillId="2" borderId="1" xfId="0" applyNumberFormat="1" applyFont="1" applyFill="1" applyBorder="1" applyProtection="1">
      <protection locked="0" hidden="1"/>
    </xf>
    <xf numFmtId="4" fontId="6" fillId="0" borderId="0" xfId="0" applyNumberFormat="1" applyFont="1" applyProtection="1">
      <protection hidden="1"/>
    </xf>
    <xf numFmtId="0" fontId="2" fillId="0" borderId="1" xfId="0" applyFont="1" applyFill="1" applyBorder="1" applyAlignment="1" applyProtection="1">
      <alignment wrapText="1"/>
      <protection locked="0" hidden="1"/>
    </xf>
    <xf numFmtId="4" fontId="2" fillId="0" borderId="1" xfId="0" applyNumberFormat="1" applyFont="1" applyFill="1" applyBorder="1" applyAlignment="1" applyProtection="1">
      <alignment wrapText="1"/>
      <protection locked="0" hidden="1"/>
    </xf>
    <xf numFmtId="4" fontId="11" fillId="0" borderId="1" xfId="0" applyNumberFormat="1" applyFont="1" applyBorder="1" applyProtection="1">
      <protection locked="0" hidden="1"/>
    </xf>
    <xf numFmtId="9" fontId="3" fillId="2" borderId="1" xfId="0" applyNumberFormat="1" applyFont="1" applyFill="1" applyBorder="1" applyAlignment="1" applyProtection="1">
      <alignment horizontal="center" wrapText="1"/>
      <protection hidden="1"/>
    </xf>
    <xf numFmtId="49" fontId="2" fillId="0" borderId="1" xfId="0" applyNumberFormat="1" applyFont="1" applyBorder="1" applyProtection="1">
      <protection hidden="1"/>
    </xf>
    <xf numFmtId="0" fontId="0" fillId="0" borderId="0" xfId="0" applyBorder="1"/>
    <xf numFmtId="0" fontId="12" fillId="0" borderId="0" xfId="0" applyFont="1" applyProtection="1">
      <protection locked="0"/>
    </xf>
    <xf numFmtId="0" fontId="12" fillId="0" borderId="0" xfId="0" applyFont="1" applyProtection="1">
      <protection hidden="1"/>
    </xf>
    <xf numFmtId="14" fontId="11" fillId="0" borderId="1" xfId="0" applyNumberFormat="1" applyFont="1" applyBorder="1" applyProtection="1">
      <protection locked="0" hidden="1"/>
    </xf>
    <xf numFmtId="0" fontId="4" fillId="0" borderId="0" xfId="0" applyFont="1" applyBorder="1" applyAlignment="1" applyProtection="1">
      <alignment horizontal="left"/>
      <protection hidden="1"/>
    </xf>
    <xf numFmtId="0" fontId="3" fillId="0" borderId="0" xfId="0" applyFont="1" applyAlignment="1" applyProtection="1">
      <alignment horizontal="left"/>
      <protection hidden="1"/>
    </xf>
    <xf numFmtId="0" fontId="3" fillId="0" borderId="0" xfId="0" applyFont="1" applyBorder="1" applyAlignment="1" applyProtection="1">
      <alignment horizontal="left"/>
      <protection hidden="1"/>
    </xf>
    <xf numFmtId="0" fontId="2" fillId="0" borderId="5" xfId="0" applyFont="1" applyBorder="1" applyAlignment="1" applyProtection="1">
      <alignment horizontal="left" wrapText="1"/>
      <protection locked="0" hidden="1"/>
    </xf>
    <xf numFmtId="0" fontId="2" fillId="0" borderId="11" xfId="0" applyFont="1" applyBorder="1" applyAlignment="1" applyProtection="1">
      <alignment horizontal="left" wrapText="1"/>
      <protection locked="0" hidden="1"/>
    </xf>
    <xf numFmtId="0" fontId="2" fillId="0" borderId="6" xfId="0" applyFont="1" applyBorder="1" applyAlignment="1" applyProtection="1">
      <alignment horizontal="left" wrapText="1"/>
      <protection locked="0"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2" fillId="0" borderId="2"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2" xfId="0" applyFont="1" applyBorder="1" applyAlignment="1" applyProtection="1">
      <alignment horizontal="left" wrapText="1"/>
      <protection hidden="1"/>
    </xf>
    <xf numFmtId="0" fontId="2" fillId="0" borderId="4" xfId="0" applyFont="1" applyBorder="1" applyAlignment="1" applyProtection="1">
      <alignment horizontal="left" wrapText="1"/>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1" fillId="0" borderId="0" xfId="0" applyFont="1" applyAlignment="1">
      <alignment horizontal="left" wrapText="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4" fillId="0" borderId="0"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2" fillId="0" borderId="0" xfId="0" applyFont="1" applyAlignment="1" applyProtection="1">
      <alignment horizontal="left"/>
      <protection hidden="1"/>
    </xf>
    <xf numFmtId="0" fontId="2" fillId="0" borderId="0" xfId="0" applyFont="1" applyBorder="1" applyAlignment="1" applyProtection="1">
      <alignment horizontal="left"/>
      <protection hidden="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14" fontId="2" fillId="0" borderId="1" xfId="0" applyNumberFormat="1" applyFont="1" applyBorder="1" applyAlignment="1">
      <alignment horizontal="right" wrapText="1"/>
    </xf>
  </cellXfs>
  <cellStyles count="2">
    <cellStyle name="Hyperlink" xfId="1" builtinId="8"/>
    <cellStyle name="Normal" xfId="0" builtinId="0"/>
  </cellStyles>
  <dxfs count="38">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624416</xdr:colOff>
      <xdr:row>6</xdr:row>
      <xdr:rowOff>10583</xdr:rowOff>
    </xdr:from>
    <xdr:to>
      <xdr:col>6</xdr:col>
      <xdr:colOff>1045283</xdr:colOff>
      <xdr:row>10</xdr:row>
      <xdr:rowOff>44202</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6916" y="211666"/>
          <a:ext cx="1235784" cy="837952"/>
        </a:xfrm>
        <a:prstGeom prst="rect">
          <a:avLst/>
        </a:prstGeom>
      </xdr:spPr>
    </xdr:pic>
    <xdr:clientData/>
  </xdr:twoCellAnchor>
  <xdr:twoCellAnchor editAs="oneCell">
    <xdr:from>
      <xdr:col>3</xdr:col>
      <xdr:colOff>1238254</xdr:colOff>
      <xdr:row>6</xdr:row>
      <xdr:rowOff>10595</xdr:rowOff>
    </xdr:from>
    <xdr:to>
      <xdr:col>5</xdr:col>
      <xdr:colOff>530441</xdr:colOff>
      <xdr:row>10</xdr:row>
      <xdr:rowOff>69747</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2671" y="211678"/>
          <a:ext cx="2160270" cy="863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1343025</xdr:colOff>
      <xdr:row>0</xdr:row>
      <xdr:rowOff>38100</xdr:rowOff>
    </xdr:from>
    <xdr:to>
      <xdr:col>6</xdr:col>
      <xdr:colOff>36441</xdr:colOff>
      <xdr:row>3</xdr:row>
      <xdr:rowOff>123825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38100"/>
          <a:ext cx="1208016" cy="771525"/>
        </a:xfrm>
        <a:prstGeom prst="rect">
          <a:avLst/>
        </a:prstGeom>
      </xdr:spPr>
    </xdr:pic>
    <xdr:clientData/>
  </xdr:twoCellAnchor>
  <xdr:twoCellAnchor editAs="oneCell">
    <xdr:from>
      <xdr:col>2</xdr:col>
      <xdr:colOff>2371730</xdr:colOff>
      <xdr:row>0</xdr:row>
      <xdr:rowOff>0</xdr:rowOff>
    </xdr:from>
    <xdr:to>
      <xdr:col>4</xdr:col>
      <xdr:colOff>1103000</xdr:colOff>
      <xdr:row>3</xdr:row>
      <xdr:rowOff>168160</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5" y="0"/>
          <a:ext cx="2160270" cy="834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6</xdr:col>
      <xdr:colOff>45966</xdr:colOff>
      <xdr:row>4</xdr:row>
      <xdr:rowOff>171450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6550" y="200025"/>
          <a:ext cx="1255641" cy="771525"/>
        </a:xfrm>
        <a:prstGeom prst="rect">
          <a:avLst/>
        </a:prstGeom>
      </xdr:spPr>
    </xdr:pic>
    <xdr:clientData/>
  </xdr:twoCellAnchor>
  <xdr:twoCellAnchor editAs="oneCell">
    <xdr:from>
      <xdr:col>2</xdr:col>
      <xdr:colOff>2752730</xdr:colOff>
      <xdr:row>1</xdr:row>
      <xdr:rowOff>11</xdr:rowOff>
    </xdr:from>
    <xdr:to>
      <xdr:col>4</xdr:col>
      <xdr:colOff>940846</xdr:colOff>
      <xdr:row>5</xdr:row>
      <xdr:rowOff>51883</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30" y="200036"/>
          <a:ext cx="2131466" cy="8519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88"/>
  <sheetViews>
    <sheetView zoomScale="90" zoomScaleNormal="90" workbookViewId="0">
      <selection activeCell="I65" sqref="I65"/>
    </sheetView>
  </sheetViews>
  <sheetFormatPr defaultRowHeight="15.75" x14ac:dyDescent="0.25"/>
  <cols>
    <col min="1" max="1" width="3.5703125" style="19" customWidth="1"/>
    <col min="2" max="3" width="41" style="19" customWidth="1"/>
    <col min="4" max="4" width="25" style="19" customWidth="1"/>
    <col min="5" max="5" width="18" style="19" customWidth="1"/>
    <col min="6" max="6" width="12.28515625" style="19" bestFit="1" customWidth="1"/>
    <col min="7" max="7" width="21.28515625" style="19" customWidth="1"/>
    <col min="8" max="8" width="11.28515625" style="19" customWidth="1"/>
    <col min="9" max="9" width="25.7109375" style="19" customWidth="1"/>
    <col min="10" max="257" width="9.140625" style="19"/>
    <col min="258" max="258" width="32.140625" style="19" bestFit="1" customWidth="1"/>
    <col min="259" max="259" width="21.42578125" style="19" bestFit="1" customWidth="1"/>
    <col min="260" max="260" width="11.5703125" style="19" bestFit="1" customWidth="1"/>
    <col min="261" max="261" width="12.28515625" style="19" bestFit="1" customWidth="1"/>
    <col min="262" max="262" width="10.5703125" style="19" bestFit="1" customWidth="1"/>
    <col min="263" max="264" width="9.140625" style="19"/>
    <col min="265" max="265" width="15.85546875" style="19" customWidth="1"/>
    <col min="266" max="513" width="9.140625" style="19"/>
    <col min="514" max="514" width="32.140625" style="19" bestFit="1" customWidth="1"/>
    <col min="515" max="515" width="21.42578125" style="19" bestFit="1" customWidth="1"/>
    <col min="516" max="516" width="11.5703125" style="19" bestFit="1" customWidth="1"/>
    <col min="517" max="517" width="12.28515625" style="19" bestFit="1" customWidth="1"/>
    <col min="518" max="518" width="10.5703125" style="19" bestFit="1" customWidth="1"/>
    <col min="519" max="520" width="9.140625" style="19"/>
    <col min="521" max="521" width="15.85546875" style="19" customWidth="1"/>
    <col min="522" max="769" width="9.140625" style="19"/>
    <col min="770" max="770" width="32.140625" style="19" bestFit="1" customWidth="1"/>
    <col min="771" max="771" width="21.42578125" style="19" bestFit="1" customWidth="1"/>
    <col min="772" max="772" width="11.5703125" style="19" bestFit="1" customWidth="1"/>
    <col min="773" max="773" width="12.28515625" style="19" bestFit="1" customWidth="1"/>
    <col min="774" max="774" width="10.5703125" style="19" bestFit="1" customWidth="1"/>
    <col min="775" max="776" width="9.140625" style="19"/>
    <col min="777" max="777" width="15.85546875" style="19" customWidth="1"/>
    <col min="778" max="1025" width="9.140625" style="19"/>
    <col min="1026" max="1026" width="32.140625" style="19" bestFit="1" customWidth="1"/>
    <col min="1027" max="1027" width="21.42578125" style="19" bestFit="1" customWidth="1"/>
    <col min="1028" max="1028" width="11.5703125" style="19" bestFit="1" customWidth="1"/>
    <col min="1029" max="1029" width="12.28515625" style="19" bestFit="1" customWidth="1"/>
    <col min="1030" max="1030" width="10.5703125" style="19" bestFit="1" customWidth="1"/>
    <col min="1031" max="1032" width="9.140625" style="19"/>
    <col min="1033" max="1033" width="15.85546875" style="19" customWidth="1"/>
    <col min="1034" max="1281" width="9.140625" style="19"/>
    <col min="1282" max="1282" width="32.140625" style="19" bestFit="1" customWidth="1"/>
    <col min="1283" max="1283" width="21.42578125" style="19" bestFit="1" customWidth="1"/>
    <col min="1284" max="1284" width="11.5703125" style="19" bestFit="1" customWidth="1"/>
    <col min="1285" max="1285" width="12.28515625" style="19" bestFit="1" customWidth="1"/>
    <col min="1286" max="1286" width="10.5703125" style="19" bestFit="1" customWidth="1"/>
    <col min="1287" max="1288" width="9.140625" style="19"/>
    <col min="1289" max="1289" width="15.85546875" style="19" customWidth="1"/>
    <col min="1290" max="1537" width="9.140625" style="19"/>
    <col min="1538" max="1538" width="32.140625" style="19" bestFit="1" customWidth="1"/>
    <col min="1539" max="1539" width="21.42578125" style="19" bestFit="1" customWidth="1"/>
    <col min="1540" max="1540" width="11.5703125" style="19" bestFit="1" customWidth="1"/>
    <col min="1541" max="1541" width="12.28515625" style="19" bestFit="1" customWidth="1"/>
    <col min="1542" max="1542" width="10.5703125" style="19" bestFit="1" customWidth="1"/>
    <col min="1543" max="1544" width="9.140625" style="19"/>
    <col min="1545" max="1545" width="15.85546875" style="19" customWidth="1"/>
    <col min="1546" max="1793" width="9.140625" style="19"/>
    <col min="1794" max="1794" width="32.140625" style="19" bestFit="1" customWidth="1"/>
    <col min="1795" max="1795" width="21.42578125" style="19" bestFit="1" customWidth="1"/>
    <col min="1796" max="1796" width="11.5703125" style="19" bestFit="1" customWidth="1"/>
    <col min="1797" max="1797" width="12.28515625" style="19" bestFit="1" customWidth="1"/>
    <col min="1798" max="1798" width="10.5703125" style="19" bestFit="1" customWidth="1"/>
    <col min="1799" max="1800" width="9.140625" style="19"/>
    <col min="1801" max="1801" width="15.85546875" style="19" customWidth="1"/>
    <col min="1802" max="2049" width="9.140625" style="19"/>
    <col min="2050" max="2050" width="32.140625" style="19" bestFit="1" customWidth="1"/>
    <col min="2051" max="2051" width="21.42578125" style="19" bestFit="1" customWidth="1"/>
    <col min="2052" max="2052" width="11.5703125" style="19" bestFit="1" customWidth="1"/>
    <col min="2053" max="2053" width="12.28515625" style="19" bestFit="1" customWidth="1"/>
    <col min="2054" max="2054" width="10.5703125" style="19" bestFit="1" customWidth="1"/>
    <col min="2055" max="2056" width="9.140625" style="19"/>
    <col min="2057" max="2057" width="15.85546875" style="19" customWidth="1"/>
    <col min="2058" max="2305" width="9.140625" style="19"/>
    <col min="2306" max="2306" width="32.140625" style="19" bestFit="1" customWidth="1"/>
    <col min="2307" max="2307" width="21.42578125" style="19" bestFit="1" customWidth="1"/>
    <col min="2308" max="2308" width="11.5703125" style="19" bestFit="1" customWidth="1"/>
    <col min="2309" max="2309" width="12.28515625" style="19" bestFit="1" customWidth="1"/>
    <col min="2310" max="2310" width="10.5703125" style="19" bestFit="1" customWidth="1"/>
    <col min="2311" max="2312" width="9.140625" style="19"/>
    <col min="2313" max="2313" width="15.85546875" style="19" customWidth="1"/>
    <col min="2314" max="2561" width="9.140625" style="19"/>
    <col min="2562" max="2562" width="32.140625" style="19" bestFit="1" customWidth="1"/>
    <col min="2563" max="2563" width="21.42578125" style="19" bestFit="1" customWidth="1"/>
    <col min="2564" max="2564" width="11.5703125" style="19" bestFit="1" customWidth="1"/>
    <col min="2565" max="2565" width="12.28515625" style="19" bestFit="1" customWidth="1"/>
    <col min="2566" max="2566" width="10.5703125" style="19" bestFit="1" customWidth="1"/>
    <col min="2567" max="2568" width="9.140625" style="19"/>
    <col min="2569" max="2569" width="15.85546875" style="19" customWidth="1"/>
    <col min="2570" max="2817" width="9.140625" style="19"/>
    <col min="2818" max="2818" width="32.140625" style="19" bestFit="1" customWidth="1"/>
    <col min="2819" max="2819" width="21.42578125" style="19" bestFit="1" customWidth="1"/>
    <col min="2820" max="2820" width="11.5703125" style="19" bestFit="1" customWidth="1"/>
    <col min="2821" max="2821" width="12.28515625" style="19" bestFit="1" customWidth="1"/>
    <col min="2822" max="2822" width="10.5703125" style="19" bestFit="1" customWidth="1"/>
    <col min="2823" max="2824" width="9.140625" style="19"/>
    <col min="2825" max="2825" width="15.85546875" style="19" customWidth="1"/>
    <col min="2826" max="3073" width="9.140625" style="19"/>
    <col min="3074" max="3074" width="32.140625" style="19" bestFit="1" customWidth="1"/>
    <col min="3075" max="3075" width="21.42578125" style="19" bestFit="1" customWidth="1"/>
    <col min="3076" max="3076" width="11.5703125" style="19" bestFit="1" customWidth="1"/>
    <col min="3077" max="3077" width="12.28515625" style="19" bestFit="1" customWidth="1"/>
    <col min="3078" max="3078" width="10.5703125" style="19" bestFit="1" customWidth="1"/>
    <col min="3079" max="3080" width="9.140625" style="19"/>
    <col min="3081" max="3081" width="15.85546875" style="19" customWidth="1"/>
    <col min="3082" max="3329" width="9.140625" style="19"/>
    <col min="3330" max="3330" width="32.140625" style="19" bestFit="1" customWidth="1"/>
    <col min="3331" max="3331" width="21.42578125" style="19" bestFit="1" customWidth="1"/>
    <col min="3332" max="3332" width="11.5703125" style="19" bestFit="1" customWidth="1"/>
    <col min="3333" max="3333" width="12.28515625" style="19" bestFit="1" customWidth="1"/>
    <col min="3334" max="3334" width="10.5703125" style="19" bestFit="1" customWidth="1"/>
    <col min="3335" max="3336" width="9.140625" style="19"/>
    <col min="3337" max="3337" width="15.85546875" style="19" customWidth="1"/>
    <col min="3338" max="3585" width="9.140625" style="19"/>
    <col min="3586" max="3586" width="32.140625" style="19" bestFit="1" customWidth="1"/>
    <col min="3587" max="3587" width="21.42578125" style="19" bestFit="1" customWidth="1"/>
    <col min="3588" max="3588" width="11.5703125" style="19" bestFit="1" customWidth="1"/>
    <col min="3589" max="3589" width="12.28515625" style="19" bestFit="1" customWidth="1"/>
    <col min="3590" max="3590" width="10.5703125" style="19" bestFit="1" customWidth="1"/>
    <col min="3591" max="3592" width="9.140625" style="19"/>
    <col min="3593" max="3593" width="15.85546875" style="19" customWidth="1"/>
    <col min="3594" max="3841" width="9.140625" style="19"/>
    <col min="3842" max="3842" width="32.140625" style="19" bestFit="1" customWidth="1"/>
    <col min="3843" max="3843" width="21.42578125" style="19" bestFit="1" customWidth="1"/>
    <col min="3844" max="3844" width="11.5703125" style="19" bestFit="1" customWidth="1"/>
    <col min="3845" max="3845" width="12.28515625" style="19" bestFit="1" customWidth="1"/>
    <col min="3846" max="3846" width="10.5703125" style="19" bestFit="1" customWidth="1"/>
    <col min="3847" max="3848" width="9.140625" style="19"/>
    <col min="3849" max="3849" width="15.85546875" style="19" customWidth="1"/>
    <col min="3850" max="4097" width="9.140625" style="19"/>
    <col min="4098" max="4098" width="32.140625" style="19" bestFit="1" customWidth="1"/>
    <col min="4099" max="4099" width="21.42578125" style="19" bestFit="1" customWidth="1"/>
    <col min="4100" max="4100" width="11.5703125" style="19" bestFit="1" customWidth="1"/>
    <col min="4101" max="4101" width="12.28515625" style="19" bestFit="1" customWidth="1"/>
    <col min="4102" max="4102" width="10.5703125" style="19" bestFit="1" customWidth="1"/>
    <col min="4103" max="4104" width="9.140625" style="19"/>
    <col min="4105" max="4105" width="15.85546875" style="19" customWidth="1"/>
    <col min="4106" max="4353" width="9.140625" style="19"/>
    <col min="4354" max="4354" width="32.140625" style="19" bestFit="1" customWidth="1"/>
    <col min="4355" max="4355" width="21.42578125" style="19" bestFit="1" customWidth="1"/>
    <col min="4356" max="4356" width="11.5703125" style="19" bestFit="1" customWidth="1"/>
    <col min="4357" max="4357" width="12.28515625" style="19" bestFit="1" customWidth="1"/>
    <col min="4358" max="4358" width="10.5703125" style="19" bestFit="1" customWidth="1"/>
    <col min="4359" max="4360" width="9.140625" style="19"/>
    <col min="4361" max="4361" width="15.85546875" style="19" customWidth="1"/>
    <col min="4362" max="4609" width="9.140625" style="19"/>
    <col min="4610" max="4610" width="32.140625" style="19" bestFit="1" customWidth="1"/>
    <col min="4611" max="4611" width="21.42578125" style="19" bestFit="1" customWidth="1"/>
    <col min="4612" max="4612" width="11.5703125" style="19" bestFit="1" customWidth="1"/>
    <col min="4613" max="4613" width="12.28515625" style="19" bestFit="1" customWidth="1"/>
    <col min="4614" max="4614" width="10.5703125" style="19" bestFit="1" customWidth="1"/>
    <col min="4615" max="4616" width="9.140625" style="19"/>
    <col min="4617" max="4617" width="15.85546875" style="19" customWidth="1"/>
    <col min="4618" max="4865" width="9.140625" style="19"/>
    <col min="4866" max="4866" width="32.140625" style="19" bestFit="1" customWidth="1"/>
    <col min="4867" max="4867" width="21.42578125" style="19" bestFit="1" customWidth="1"/>
    <col min="4868" max="4868" width="11.5703125" style="19" bestFit="1" customWidth="1"/>
    <col min="4869" max="4869" width="12.28515625" style="19" bestFit="1" customWidth="1"/>
    <col min="4870" max="4870" width="10.5703125" style="19" bestFit="1" customWidth="1"/>
    <col min="4871" max="4872" width="9.140625" style="19"/>
    <col min="4873" max="4873" width="15.85546875" style="19" customWidth="1"/>
    <col min="4874" max="5121" width="9.140625" style="19"/>
    <col min="5122" max="5122" width="32.140625" style="19" bestFit="1" customWidth="1"/>
    <col min="5123" max="5123" width="21.42578125" style="19" bestFit="1" customWidth="1"/>
    <col min="5124" max="5124" width="11.5703125" style="19" bestFit="1" customWidth="1"/>
    <col min="5125" max="5125" width="12.28515625" style="19" bestFit="1" customWidth="1"/>
    <col min="5126" max="5126" width="10.5703125" style="19" bestFit="1" customWidth="1"/>
    <col min="5127" max="5128" width="9.140625" style="19"/>
    <col min="5129" max="5129" width="15.85546875" style="19" customWidth="1"/>
    <col min="5130" max="5377" width="9.140625" style="19"/>
    <col min="5378" max="5378" width="32.140625" style="19" bestFit="1" customWidth="1"/>
    <col min="5379" max="5379" width="21.42578125" style="19" bestFit="1" customWidth="1"/>
    <col min="5380" max="5380" width="11.5703125" style="19" bestFit="1" customWidth="1"/>
    <col min="5381" max="5381" width="12.28515625" style="19" bestFit="1" customWidth="1"/>
    <col min="5382" max="5382" width="10.5703125" style="19" bestFit="1" customWidth="1"/>
    <col min="5383" max="5384" width="9.140625" style="19"/>
    <col min="5385" max="5385" width="15.85546875" style="19" customWidth="1"/>
    <col min="5386" max="5633" width="9.140625" style="19"/>
    <col min="5634" max="5634" width="32.140625" style="19" bestFit="1" customWidth="1"/>
    <col min="5635" max="5635" width="21.42578125" style="19" bestFit="1" customWidth="1"/>
    <col min="5636" max="5636" width="11.5703125" style="19" bestFit="1" customWidth="1"/>
    <col min="5637" max="5637" width="12.28515625" style="19" bestFit="1" customWidth="1"/>
    <col min="5638" max="5638" width="10.5703125" style="19" bestFit="1" customWidth="1"/>
    <col min="5639" max="5640" width="9.140625" style="19"/>
    <col min="5641" max="5641" width="15.85546875" style="19" customWidth="1"/>
    <col min="5642" max="5889" width="9.140625" style="19"/>
    <col min="5890" max="5890" width="32.140625" style="19" bestFit="1" customWidth="1"/>
    <col min="5891" max="5891" width="21.42578125" style="19" bestFit="1" customWidth="1"/>
    <col min="5892" max="5892" width="11.5703125" style="19" bestFit="1" customWidth="1"/>
    <col min="5893" max="5893" width="12.28515625" style="19" bestFit="1" customWidth="1"/>
    <col min="5894" max="5894" width="10.5703125" style="19" bestFit="1" customWidth="1"/>
    <col min="5895" max="5896" width="9.140625" style="19"/>
    <col min="5897" max="5897" width="15.85546875" style="19" customWidth="1"/>
    <col min="5898" max="6145" width="9.140625" style="19"/>
    <col min="6146" max="6146" width="32.140625" style="19" bestFit="1" customWidth="1"/>
    <col min="6147" max="6147" width="21.42578125" style="19" bestFit="1" customWidth="1"/>
    <col min="6148" max="6148" width="11.5703125" style="19" bestFit="1" customWidth="1"/>
    <col min="6149" max="6149" width="12.28515625" style="19" bestFit="1" customWidth="1"/>
    <col min="6150" max="6150" width="10.5703125" style="19" bestFit="1" customWidth="1"/>
    <col min="6151" max="6152" width="9.140625" style="19"/>
    <col min="6153" max="6153" width="15.85546875" style="19" customWidth="1"/>
    <col min="6154" max="6401" width="9.140625" style="19"/>
    <col min="6402" max="6402" width="32.140625" style="19" bestFit="1" customWidth="1"/>
    <col min="6403" max="6403" width="21.42578125" style="19" bestFit="1" customWidth="1"/>
    <col min="6404" max="6404" width="11.5703125" style="19" bestFit="1" customWidth="1"/>
    <col min="6405" max="6405" width="12.28515625" style="19" bestFit="1" customWidth="1"/>
    <col min="6406" max="6406" width="10.5703125" style="19" bestFit="1" customWidth="1"/>
    <col min="6407" max="6408" width="9.140625" style="19"/>
    <col min="6409" max="6409" width="15.85546875" style="19" customWidth="1"/>
    <col min="6410" max="6657" width="9.140625" style="19"/>
    <col min="6658" max="6658" width="32.140625" style="19" bestFit="1" customWidth="1"/>
    <col min="6659" max="6659" width="21.42578125" style="19" bestFit="1" customWidth="1"/>
    <col min="6660" max="6660" width="11.5703125" style="19" bestFit="1" customWidth="1"/>
    <col min="6661" max="6661" width="12.28515625" style="19" bestFit="1" customWidth="1"/>
    <col min="6662" max="6662" width="10.5703125" style="19" bestFit="1" customWidth="1"/>
    <col min="6663" max="6664" width="9.140625" style="19"/>
    <col min="6665" max="6665" width="15.85546875" style="19" customWidth="1"/>
    <col min="6666" max="6913" width="9.140625" style="19"/>
    <col min="6914" max="6914" width="32.140625" style="19" bestFit="1" customWidth="1"/>
    <col min="6915" max="6915" width="21.42578125" style="19" bestFit="1" customWidth="1"/>
    <col min="6916" max="6916" width="11.5703125" style="19" bestFit="1" customWidth="1"/>
    <col min="6917" max="6917" width="12.28515625" style="19" bestFit="1" customWidth="1"/>
    <col min="6918" max="6918" width="10.5703125" style="19" bestFit="1" customWidth="1"/>
    <col min="6919" max="6920" width="9.140625" style="19"/>
    <col min="6921" max="6921" width="15.85546875" style="19" customWidth="1"/>
    <col min="6922" max="7169" width="9.140625" style="19"/>
    <col min="7170" max="7170" width="32.140625" style="19" bestFit="1" customWidth="1"/>
    <col min="7171" max="7171" width="21.42578125" style="19" bestFit="1" customWidth="1"/>
    <col min="7172" max="7172" width="11.5703125" style="19" bestFit="1" customWidth="1"/>
    <col min="7173" max="7173" width="12.28515625" style="19" bestFit="1" customWidth="1"/>
    <col min="7174" max="7174" width="10.5703125" style="19" bestFit="1" customWidth="1"/>
    <col min="7175" max="7176" width="9.140625" style="19"/>
    <col min="7177" max="7177" width="15.85546875" style="19" customWidth="1"/>
    <col min="7178" max="7425" width="9.140625" style="19"/>
    <col min="7426" max="7426" width="32.140625" style="19" bestFit="1" customWidth="1"/>
    <col min="7427" max="7427" width="21.42578125" style="19" bestFit="1" customWidth="1"/>
    <col min="7428" max="7428" width="11.5703125" style="19" bestFit="1" customWidth="1"/>
    <col min="7429" max="7429" width="12.28515625" style="19" bestFit="1" customWidth="1"/>
    <col min="7430" max="7430" width="10.5703125" style="19" bestFit="1" customWidth="1"/>
    <col min="7431" max="7432" width="9.140625" style="19"/>
    <col min="7433" max="7433" width="15.85546875" style="19" customWidth="1"/>
    <col min="7434" max="7681" width="9.140625" style="19"/>
    <col min="7682" max="7682" width="32.140625" style="19" bestFit="1" customWidth="1"/>
    <col min="7683" max="7683" width="21.42578125" style="19" bestFit="1" customWidth="1"/>
    <col min="7684" max="7684" width="11.5703125" style="19" bestFit="1" customWidth="1"/>
    <col min="7685" max="7685" width="12.28515625" style="19" bestFit="1" customWidth="1"/>
    <col min="7686" max="7686" width="10.5703125" style="19" bestFit="1" customWidth="1"/>
    <col min="7687" max="7688" width="9.140625" style="19"/>
    <col min="7689" max="7689" width="15.85546875" style="19" customWidth="1"/>
    <col min="7690" max="7937" width="9.140625" style="19"/>
    <col min="7938" max="7938" width="32.140625" style="19" bestFit="1" customWidth="1"/>
    <col min="7939" max="7939" width="21.42578125" style="19" bestFit="1" customWidth="1"/>
    <col min="7940" max="7940" width="11.5703125" style="19" bestFit="1" customWidth="1"/>
    <col min="7941" max="7941" width="12.28515625" style="19" bestFit="1" customWidth="1"/>
    <col min="7942" max="7942" width="10.5703125" style="19" bestFit="1" customWidth="1"/>
    <col min="7943" max="7944" width="9.140625" style="19"/>
    <col min="7945" max="7945" width="15.85546875" style="19" customWidth="1"/>
    <col min="7946" max="8193" width="9.140625" style="19"/>
    <col min="8194" max="8194" width="32.140625" style="19" bestFit="1" customWidth="1"/>
    <col min="8195" max="8195" width="21.42578125" style="19" bestFit="1" customWidth="1"/>
    <col min="8196" max="8196" width="11.5703125" style="19" bestFit="1" customWidth="1"/>
    <col min="8197" max="8197" width="12.28515625" style="19" bestFit="1" customWidth="1"/>
    <col min="8198" max="8198" width="10.5703125" style="19" bestFit="1" customWidth="1"/>
    <col min="8199" max="8200" width="9.140625" style="19"/>
    <col min="8201" max="8201" width="15.85546875" style="19" customWidth="1"/>
    <col min="8202" max="8449" width="9.140625" style="19"/>
    <col min="8450" max="8450" width="32.140625" style="19" bestFit="1" customWidth="1"/>
    <col min="8451" max="8451" width="21.42578125" style="19" bestFit="1" customWidth="1"/>
    <col min="8452" max="8452" width="11.5703125" style="19" bestFit="1" customWidth="1"/>
    <col min="8453" max="8453" width="12.28515625" style="19" bestFit="1" customWidth="1"/>
    <col min="8454" max="8454" width="10.5703125" style="19" bestFit="1" customWidth="1"/>
    <col min="8455" max="8456" width="9.140625" style="19"/>
    <col min="8457" max="8457" width="15.85546875" style="19" customWidth="1"/>
    <col min="8458" max="8705" width="9.140625" style="19"/>
    <col min="8706" max="8706" width="32.140625" style="19" bestFit="1" customWidth="1"/>
    <col min="8707" max="8707" width="21.42578125" style="19" bestFit="1" customWidth="1"/>
    <col min="8708" max="8708" width="11.5703125" style="19" bestFit="1" customWidth="1"/>
    <col min="8709" max="8709" width="12.28515625" style="19" bestFit="1" customWidth="1"/>
    <col min="8710" max="8710" width="10.5703125" style="19" bestFit="1" customWidth="1"/>
    <col min="8711" max="8712" width="9.140625" style="19"/>
    <col min="8713" max="8713" width="15.85546875" style="19" customWidth="1"/>
    <col min="8714" max="8961" width="9.140625" style="19"/>
    <col min="8962" max="8962" width="32.140625" style="19" bestFit="1" customWidth="1"/>
    <col min="8963" max="8963" width="21.42578125" style="19" bestFit="1" customWidth="1"/>
    <col min="8964" max="8964" width="11.5703125" style="19" bestFit="1" customWidth="1"/>
    <col min="8965" max="8965" width="12.28515625" style="19" bestFit="1" customWidth="1"/>
    <col min="8966" max="8966" width="10.5703125" style="19" bestFit="1" customWidth="1"/>
    <col min="8967" max="8968" width="9.140625" style="19"/>
    <col min="8969" max="8969" width="15.85546875" style="19" customWidth="1"/>
    <col min="8970" max="9217" width="9.140625" style="19"/>
    <col min="9218" max="9218" width="32.140625" style="19" bestFit="1" customWidth="1"/>
    <col min="9219" max="9219" width="21.42578125" style="19" bestFit="1" customWidth="1"/>
    <col min="9220" max="9220" width="11.5703125" style="19" bestFit="1" customWidth="1"/>
    <col min="9221" max="9221" width="12.28515625" style="19" bestFit="1" customWidth="1"/>
    <col min="9222" max="9222" width="10.5703125" style="19" bestFit="1" customWidth="1"/>
    <col min="9223" max="9224" width="9.140625" style="19"/>
    <col min="9225" max="9225" width="15.85546875" style="19" customWidth="1"/>
    <col min="9226" max="9473" width="9.140625" style="19"/>
    <col min="9474" max="9474" width="32.140625" style="19" bestFit="1" customWidth="1"/>
    <col min="9475" max="9475" width="21.42578125" style="19" bestFit="1" customWidth="1"/>
    <col min="9476" max="9476" width="11.5703125" style="19" bestFit="1" customWidth="1"/>
    <col min="9477" max="9477" width="12.28515625" style="19" bestFit="1" customWidth="1"/>
    <col min="9478" max="9478" width="10.5703125" style="19" bestFit="1" customWidth="1"/>
    <col min="9479" max="9480" width="9.140625" style="19"/>
    <col min="9481" max="9481" width="15.85546875" style="19" customWidth="1"/>
    <col min="9482" max="9729" width="9.140625" style="19"/>
    <col min="9730" max="9730" width="32.140625" style="19" bestFit="1" customWidth="1"/>
    <col min="9731" max="9731" width="21.42578125" style="19" bestFit="1" customWidth="1"/>
    <col min="9732" max="9732" width="11.5703125" style="19" bestFit="1" customWidth="1"/>
    <col min="9733" max="9733" width="12.28515625" style="19" bestFit="1" customWidth="1"/>
    <col min="9734" max="9734" width="10.5703125" style="19" bestFit="1" customWidth="1"/>
    <col min="9735" max="9736" width="9.140625" style="19"/>
    <col min="9737" max="9737" width="15.85546875" style="19" customWidth="1"/>
    <col min="9738" max="9985" width="9.140625" style="19"/>
    <col min="9986" max="9986" width="32.140625" style="19" bestFit="1" customWidth="1"/>
    <col min="9987" max="9987" width="21.42578125" style="19" bestFit="1" customWidth="1"/>
    <col min="9988" max="9988" width="11.5703125" style="19" bestFit="1" customWidth="1"/>
    <col min="9989" max="9989" width="12.28515625" style="19" bestFit="1" customWidth="1"/>
    <col min="9990" max="9990" width="10.5703125" style="19" bestFit="1" customWidth="1"/>
    <col min="9991" max="9992" width="9.140625" style="19"/>
    <col min="9993" max="9993" width="15.85546875" style="19" customWidth="1"/>
    <col min="9994" max="10241" width="9.140625" style="19"/>
    <col min="10242" max="10242" width="32.140625" style="19" bestFit="1" customWidth="1"/>
    <col min="10243" max="10243" width="21.42578125" style="19" bestFit="1" customWidth="1"/>
    <col min="10244" max="10244" width="11.5703125" style="19" bestFit="1" customWidth="1"/>
    <col min="10245" max="10245" width="12.28515625" style="19" bestFit="1" customWidth="1"/>
    <col min="10246" max="10246" width="10.5703125" style="19" bestFit="1" customWidth="1"/>
    <col min="10247" max="10248" width="9.140625" style="19"/>
    <col min="10249" max="10249" width="15.85546875" style="19" customWidth="1"/>
    <col min="10250" max="10497" width="9.140625" style="19"/>
    <col min="10498" max="10498" width="32.140625" style="19" bestFit="1" customWidth="1"/>
    <col min="10499" max="10499" width="21.42578125" style="19" bestFit="1" customWidth="1"/>
    <col min="10500" max="10500" width="11.5703125" style="19" bestFit="1" customWidth="1"/>
    <col min="10501" max="10501" width="12.28515625" style="19" bestFit="1" customWidth="1"/>
    <col min="10502" max="10502" width="10.5703125" style="19" bestFit="1" customWidth="1"/>
    <col min="10503" max="10504" width="9.140625" style="19"/>
    <col min="10505" max="10505" width="15.85546875" style="19" customWidth="1"/>
    <col min="10506" max="10753" width="9.140625" style="19"/>
    <col min="10754" max="10754" width="32.140625" style="19" bestFit="1" customWidth="1"/>
    <col min="10755" max="10755" width="21.42578125" style="19" bestFit="1" customWidth="1"/>
    <col min="10756" max="10756" width="11.5703125" style="19" bestFit="1" customWidth="1"/>
    <col min="10757" max="10757" width="12.28515625" style="19" bestFit="1" customWidth="1"/>
    <col min="10758" max="10758" width="10.5703125" style="19" bestFit="1" customWidth="1"/>
    <col min="10759" max="10760" width="9.140625" style="19"/>
    <col min="10761" max="10761" width="15.85546875" style="19" customWidth="1"/>
    <col min="10762" max="11009" width="9.140625" style="19"/>
    <col min="11010" max="11010" width="32.140625" style="19" bestFit="1" customWidth="1"/>
    <col min="11011" max="11011" width="21.42578125" style="19" bestFit="1" customWidth="1"/>
    <col min="11012" max="11012" width="11.5703125" style="19" bestFit="1" customWidth="1"/>
    <col min="11013" max="11013" width="12.28515625" style="19" bestFit="1" customWidth="1"/>
    <col min="11014" max="11014" width="10.5703125" style="19" bestFit="1" customWidth="1"/>
    <col min="11015" max="11016" width="9.140625" style="19"/>
    <col min="11017" max="11017" width="15.85546875" style="19" customWidth="1"/>
    <col min="11018" max="11265" width="9.140625" style="19"/>
    <col min="11266" max="11266" width="32.140625" style="19" bestFit="1" customWidth="1"/>
    <col min="11267" max="11267" width="21.42578125" style="19" bestFit="1" customWidth="1"/>
    <col min="11268" max="11268" width="11.5703125" style="19" bestFit="1" customWidth="1"/>
    <col min="11269" max="11269" width="12.28515625" style="19" bestFit="1" customWidth="1"/>
    <col min="11270" max="11270" width="10.5703125" style="19" bestFit="1" customWidth="1"/>
    <col min="11271" max="11272" width="9.140625" style="19"/>
    <col min="11273" max="11273" width="15.85546875" style="19" customWidth="1"/>
    <col min="11274" max="11521" width="9.140625" style="19"/>
    <col min="11522" max="11522" width="32.140625" style="19" bestFit="1" customWidth="1"/>
    <col min="11523" max="11523" width="21.42578125" style="19" bestFit="1" customWidth="1"/>
    <col min="11524" max="11524" width="11.5703125" style="19" bestFit="1" customWidth="1"/>
    <col min="11525" max="11525" width="12.28515625" style="19" bestFit="1" customWidth="1"/>
    <col min="11526" max="11526" width="10.5703125" style="19" bestFit="1" customWidth="1"/>
    <col min="11527" max="11528" width="9.140625" style="19"/>
    <col min="11529" max="11529" width="15.85546875" style="19" customWidth="1"/>
    <col min="11530" max="11777" width="9.140625" style="19"/>
    <col min="11778" max="11778" width="32.140625" style="19" bestFit="1" customWidth="1"/>
    <col min="11779" max="11779" width="21.42578125" style="19" bestFit="1" customWidth="1"/>
    <col min="11780" max="11780" width="11.5703125" style="19" bestFit="1" customWidth="1"/>
    <col min="11781" max="11781" width="12.28515625" style="19" bestFit="1" customWidth="1"/>
    <col min="11782" max="11782" width="10.5703125" style="19" bestFit="1" customWidth="1"/>
    <col min="11783" max="11784" width="9.140625" style="19"/>
    <col min="11785" max="11785" width="15.85546875" style="19" customWidth="1"/>
    <col min="11786" max="12033" width="9.140625" style="19"/>
    <col min="12034" max="12034" width="32.140625" style="19" bestFit="1" customWidth="1"/>
    <col min="12035" max="12035" width="21.42578125" style="19" bestFit="1" customWidth="1"/>
    <col min="12036" max="12036" width="11.5703125" style="19" bestFit="1" customWidth="1"/>
    <col min="12037" max="12037" width="12.28515625" style="19" bestFit="1" customWidth="1"/>
    <col min="12038" max="12038" width="10.5703125" style="19" bestFit="1" customWidth="1"/>
    <col min="12039" max="12040" width="9.140625" style="19"/>
    <col min="12041" max="12041" width="15.85546875" style="19" customWidth="1"/>
    <col min="12042" max="12289" width="9.140625" style="19"/>
    <col min="12290" max="12290" width="32.140625" style="19" bestFit="1" customWidth="1"/>
    <col min="12291" max="12291" width="21.42578125" style="19" bestFit="1" customWidth="1"/>
    <col min="12292" max="12292" width="11.5703125" style="19" bestFit="1" customWidth="1"/>
    <col min="12293" max="12293" width="12.28515625" style="19" bestFit="1" customWidth="1"/>
    <col min="12294" max="12294" width="10.5703125" style="19" bestFit="1" customWidth="1"/>
    <col min="12295" max="12296" width="9.140625" style="19"/>
    <col min="12297" max="12297" width="15.85546875" style="19" customWidth="1"/>
    <col min="12298" max="12545" width="9.140625" style="19"/>
    <col min="12546" max="12546" width="32.140625" style="19" bestFit="1" customWidth="1"/>
    <col min="12547" max="12547" width="21.42578125" style="19" bestFit="1" customWidth="1"/>
    <col min="12548" max="12548" width="11.5703125" style="19" bestFit="1" customWidth="1"/>
    <col min="12549" max="12549" width="12.28515625" style="19" bestFit="1" customWidth="1"/>
    <col min="12550" max="12550" width="10.5703125" style="19" bestFit="1" customWidth="1"/>
    <col min="12551" max="12552" width="9.140625" style="19"/>
    <col min="12553" max="12553" width="15.85546875" style="19" customWidth="1"/>
    <col min="12554" max="12801" width="9.140625" style="19"/>
    <col min="12802" max="12802" width="32.140625" style="19" bestFit="1" customWidth="1"/>
    <col min="12803" max="12803" width="21.42578125" style="19" bestFit="1" customWidth="1"/>
    <col min="12804" max="12804" width="11.5703125" style="19" bestFit="1" customWidth="1"/>
    <col min="12805" max="12805" width="12.28515625" style="19" bestFit="1" customWidth="1"/>
    <col min="12806" max="12806" width="10.5703125" style="19" bestFit="1" customWidth="1"/>
    <col min="12807" max="12808" width="9.140625" style="19"/>
    <col min="12809" max="12809" width="15.85546875" style="19" customWidth="1"/>
    <col min="12810" max="13057" width="9.140625" style="19"/>
    <col min="13058" max="13058" width="32.140625" style="19" bestFit="1" customWidth="1"/>
    <col min="13059" max="13059" width="21.42578125" style="19" bestFit="1" customWidth="1"/>
    <col min="13060" max="13060" width="11.5703125" style="19" bestFit="1" customWidth="1"/>
    <col min="13061" max="13061" width="12.28515625" style="19" bestFit="1" customWidth="1"/>
    <col min="13062" max="13062" width="10.5703125" style="19" bestFit="1" customWidth="1"/>
    <col min="13063" max="13064" width="9.140625" style="19"/>
    <col min="13065" max="13065" width="15.85546875" style="19" customWidth="1"/>
    <col min="13066" max="13313" width="9.140625" style="19"/>
    <col min="13314" max="13314" width="32.140625" style="19" bestFit="1" customWidth="1"/>
    <col min="13315" max="13315" width="21.42578125" style="19" bestFit="1" customWidth="1"/>
    <col min="13316" max="13316" width="11.5703125" style="19" bestFit="1" customWidth="1"/>
    <col min="13317" max="13317" width="12.28515625" style="19" bestFit="1" customWidth="1"/>
    <col min="13318" max="13318" width="10.5703125" style="19" bestFit="1" customWidth="1"/>
    <col min="13319" max="13320" width="9.140625" style="19"/>
    <col min="13321" max="13321" width="15.85546875" style="19" customWidth="1"/>
    <col min="13322" max="13569" width="9.140625" style="19"/>
    <col min="13570" max="13570" width="32.140625" style="19" bestFit="1" customWidth="1"/>
    <col min="13571" max="13571" width="21.42578125" style="19" bestFit="1" customWidth="1"/>
    <col min="13572" max="13572" width="11.5703125" style="19" bestFit="1" customWidth="1"/>
    <col min="13573" max="13573" width="12.28515625" style="19" bestFit="1" customWidth="1"/>
    <col min="13574" max="13574" width="10.5703125" style="19" bestFit="1" customWidth="1"/>
    <col min="13575" max="13576" width="9.140625" style="19"/>
    <col min="13577" max="13577" width="15.85546875" style="19" customWidth="1"/>
    <col min="13578" max="13825" width="9.140625" style="19"/>
    <col min="13826" max="13826" width="32.140625" style="19" bestFit="1" customWidth="1"/>
    <col min="13827" max="13827" width="21.42578125" style="19" bestFit="1" customWidth="1"/>
    <col min="13828" max="13828" width="11.5703125" style="19" bestFit="1" customWidth="1"/>
    <col min="13829" max="13829" width="12.28515625" style="19" bestFit="1" customWidth="1"/>
    <col min="13830" max="13830" width="10.5703125" style="19" bestFit="1" customWidth="1"/>
    <col min="13831" max="13832" width="9.140625" style="19"/>
    <col min="13833" max="13833" width="15.85546875" style="19" customWidth="1"/>
    <col min="13834" max="14081" width="9.140625" style="19"/>
    <col min="14082" max="14082" width="32.140625" style="19" bestFit="1" customWidth="1"/>
    <col min="14083" max="14083" width="21.42578125" style="19" bestFit="1" customWidth="1"/>
    <col min="14084" max="14084" width="11.5703125" style="19" bestFit="1" customWidth="1"/>
    <col min="14085" max="14085" width="12.28515625" style="19" bestFit="1" customWidth="1"/>
    <col min="14086" max="14086" width="10.5703125" style="19" bestFit="1" customWidth="1"/>
    <col min="14087" max="14088" width="9.140625" style="19"/>
    <col min="14089" max="14089" width="15.85546875" style="19" customWidth="1"/>
    <col min="14090" max="14337" width="9.140625" style="19"/>
    <col min="14338" max="14338" width="32.140625" style="19" bestFit="1" customWidth="1"/>
    <col min="14339" max="14339" width="21.42578125" style="19" bestFit="1" customWidth="1"/>
    <col min="14340" max="14340" width="11.5703125" style="19" bestFit="1" customWidth="1"/>
    <col min="14341" max="14341" width="12.28515625" style="19" bestFit="1" customWidth="1"/>
    <col min="14342" max="14342" width="10.5703125" style="19" bestFit="1" customWidth="1"/>
    <col min="14343" max="14344" width="9.140625" style="19"/>
    <col min="14345" max="14345" width="15.85546875" style="19" customWidth="1"/>
    <col min="14346" max="14593" width="9.140625" style="19"/>
    <col min="14594" max="14594" width="32.140625" style="19" bestFit="1" customWidth="1"/>
    <col min="14595" max="14595" width="21.42578125" style="19" bestFit="1" customWidth="1"/>
    <col min="14596" max="14596" width="11.5703125" style="19" bestFit="1" customWidth="1"/>
    <col min="14597" max="14597" width="12.28515625" style="19" bestFit="1" customWidth="1"/>
    <col min="14598" max="14598" width="10.5703125" style="19" bestFit="1" customWidth="1"/>
    <col min="14599" max="14600" width="9.140625" style="19"/>
    <col min="14601" max="14601" width="15.85546875" style="19" customWidth="1"/>
    <col min="14602" max="14849" width="9.140625" style="19"/>
    <col min="14850" max="14850" width="32.140625" style="19" bestFit="1" customWidth="1"/>
    <col min="14851" max="14851" width="21.42578125" style="19" bestFit="1" customWidth="1"/>
    <col min="14852" max="14852" width="11.5703125" style="19" bestFit="1" customWidth="1"/>
    <col min="14853" max="14853" width="12.28515625" style="19" bestFit="1" customWidth="1"/>
    <col min="14854" max="14854" width="10.5703125" style="19" bestFit="1" customWidth="1"/>
    <col min="14855" max="14856" width="9.140625" style="19"/>
    <col min="14857" max="14857" width="15.85546875" style="19" customWidth="1"/>
    <col min="14858" max="15105" width="9.140625" style="19"/>
    <col min="15106" max="15106" width="32.140625" style="19" bestFit="1" customWidth="1"/>
    <col min="15107" max="15107" width="21.42578125" style="19" bestFit="1" customWidth="1"/>
    <col min="15108" max="15108" width="11.5703125" style="19" bestFit="1" customWidth="1"/>
    <col min="15109" max="15109" width="12.28515625" style="19" bestFit="1" customWidth="1"/>
    <col min="15110" max="15110" width="10.5703125" style="19" bestFit="1" customWidth="1"/>
    <col min="15111" max="15112" width="9.140625" style="19"/>
    <col min="15113" max="15113" width="15.85546875" style="19" customWidth="1"/>
    <col min="15114" max="15361" width="9.140625" style="19"/>
    <col min="15362" max="15362" width="32.140625" style="19" bestFit="1" customWidth="1"/>
    <col min="15363" max="15363" width="21.42578125" style="19" bestFit="1" customWidth="1"/>
    <col min="15364" max="15364" width="11.5703125" style="19" bestFit="1" customWidth="1"/>
    <col min="15365" max="15365" width="12.28515625" style="19" bestFit="1" customWidth="1"/>
    <col min="15366" max="15366" width="10.5703125" style="19" bestFit="1" customWidth="1"/>
    <col min="15367" max="15368" width="9.140625" style="19"/>
    <col min="15369" max="15369" width="15.85546875" style="19" customWidth="1"/>
    <col min="15370" max="15617" width="9.140625" style="19"/>
    <col min="15618" max="15618" width="32.140625" style="19" bestFit="1" customWidth="1"/>
    <col min="15619" max="15619" width="21.42578125" style="19" bestFit="1" customWidth="1"/>
    <col min="15620" max="15620" width="11.5703125" style="19" bestFit="1" customWidth="1"/>
    <col min="15621" max="15621" width="12.28515625" style="19" bestFit="1" customWidth="1"/>
    <col min="15622" max="15622" width="10.5703125" style="19" bestFit="1" customWidth="1"/>
    <col min="15623" max="15624" width="9.140625" style="19"/>
    <col min="15625" max="15625" width="15.85546875" style="19" customWidth="1"/>
    <col min="15626" max="15873" width="9.140625" style="19"/>
    <col min="15874" max="15874" width="32.140625" style="19" bestFit="1" customWidth="1"/>
    <col min="15875" max="15875" width="21.42578125" style="19" bestFit="1" customWidth="1"/>
    <col min="15876" max="15876" width="11.5703125" style="19" bestFit="1" customWidth="1"/>
    <col min="15877" max="15877" width="12.28515625" style="19" bestFit="1" customWidth="1"/>
    <col min="15878" max="15878" width="10.5703125" style="19" bestFit="1" customWidth="1"/>
    <col min="15879" max="15880" width="9.140625" style="19"/>
    <col min="15881" max="15881" width="15.85546875" style="19" customWidth="1"/>
    <col min="15882" max="16129" width="9.140625" style="19"/>
    <col min="16130" max="16130" width="32.140625" style="19" bestFit="1" customWidth="1"/>
    <col min="16131" max="16131" width="21.42578125" style="19" bestFit="1" customWidth="1"/>
    <col min="16132" max="16132" width="11.5703125" style="19" bestFit="1" customWidth="1"/>
    <col min="16133" max="16133" width="12.28515625" style="19" bestFit="1" customWidth="1"/>
    <col min="16134" max="16134" width="10.5703125" style="19" bestFit="1" customWidth="1"/>
    <col min="16135" max="16136" width="9.140625" style="19"/>
    <col min="16137" max="16137" width="15.85546875" style="19" customWidth="1"/>
    <col min="16138" max="16384" width="9.140625" style="19"/>
  </cols>
  <sheetData>
    <row r="1" spans="2:9" x14ac:dyDescent="0.25">
      <c r="E1" s="122" t="s">
        <v>147</v>
      </c>
    </row>
    <row r="2" spans="2:9" x14ac:dyDescent="0.25">
      <c r="E2" s="122" t="s">
        <v>151</v>
      </c>
    </row>
    <row r="3" spans="2:9" x14ac:dyDescent="0.25">
      <c r="E3" s="122" t="s">
        <v>152</v>
      </c>
    </row>
    <row r="4" spans="2:9" x14ac:dyDescent="0.25">
      <c r="E4" s="123" t="s">
        <v>148</v>
      </c>
    </row>
    <row r="5" spans="2:9" x14ac:dyDescent="0.25">
      <c r="E5" s="123" t="s">
        <v>149</v>
      </c>
    </row>
    <row r="6" spans="2:9" s="30" customFormat="1" ht="15.6" x14ac:dyDescent="0.3">
      <c r="B6" s="126" t="s">
        <v>80</v>
      </c>
      <c r="C6" s="126"/>
      <c r="D6" s="126"/>
      <c r="F6" s="40"/>
      <c r="G6" s="40"/>
      <c r="H6" s="40"/>
    </row>
    <row r="7" spans="2:9" s="30" customFormat="1" ht="15.6" x14ac:dyDescent="0.3">
      <c r="B7" s="127" t="s">
        <v>130</v>
      </c>
      <c r="C7" s="127"/>
      <c r="D7" s="127"/>
      <c r="G7" s="41"/>
    </row>
    <row r="8" spans="2:9" s="30" customFormat="1" x14ac:dyDescent="0.25">
      <c r="B8" s="127" t="s">
        <v>131</v>
      </c>
      <c r="C8" s="127"/>
      <c r="D8" s="127"/>
      <c r="G8" s="41"/>
    </row>
    <row r="9" spans="2:9" s="30" customFormat="1" ht="15.6" x14ac:dyDescent="0.3">
      <c r="B9" s="127" t="s">
        <v>137</v>
      </c>
      <c r="C9" s="127"/>
      <c r="D9" s="127"/>
      <c r="G9" s="41"/>
    </row>
    <row r="10" spans="2:9" s="30" customFormat="1" x14ac:dyDescent="0.25">
      <c r="B10" s="127" t="s">
        <v>132</v>
      </c>
      <c r="C10" s="127"/>
      <c r="D10" s="127"/>
    </row>
    <row r="11" spans="2:9" s="30" customFormat="1" ht="16.149999999999999" x14ac:dyDescent="0.35">
      <c r="B11" s="125"/>
      <c r="C11" s="125"/>
      <c r="D11" s="125"/>
      <c r="E11" s="41"/>
      <c r="F11" s="41"/>
      <c r="G11" s="41"/>
    </row>
    <row r="12" spans="2:9" s="30" customFormat="1" ht="16.149999999999999" x14ac:dyDescent="0.35">
      <c r="B12" s="39"/>
      <c r="D12" s="41"/>
      <c r="E12" s="41"/>
      <c r="F12" s="41"/>
      <c r="G12" s="41"/>
    </row>
    <row r="13" spans="2:9" s="30" customFormat="1" x14ac:dyDescent="0.25">
      <c r="B13" s="125" t="s">
        <v>49</v>
      </c>
      <c r="C13" s="125"/>
      <c r="D13" s="41"/>
      <c r="E13" s="41"/>
      <c r="F13" s="41"/>
      <c r="G13" s="41"/>
      <c r="H13" s="41"/>
      <c r="I13" s="41"/>
    </row>
    <row r="14" spans="2:9" s="30" customFormat="1" ht="15.6" x14ac:dyDescent="0.3">
      <c r="B14" s="32" t="s">
        <v>11</v>
      </c>
      <c r="C14" s="91" t="s">
        <v>12</v>
      </c>
      <c r="D14" s="32" t="s">
        <v>48</v>
      </c>
      <c r="F14" s="41"/>
      <c r="G14" s="41"/>
    </row>
    <row r="15" spans="2:9" s="30" customFormat="1" ht="15.6" x14ac:dyDescent="0.3">
      <c r="B15" s="92" t="s">
        <v>102</v>
      </c>
      <c r="C15" s="89">
        <f>IF(D15=75,ROUNDDOWN($D$32*D15/100,2),ROUND($D$32*D15/100,2))</f>
        <v>150818.25</v>
      </c>
      <c r="D15" s="59">
        <v>75</v>
      </c>
      <c r="F15" s="41"/>
      <c r="G15" s="41"/>
    </row>
    <row r="16" spans="2:9" s="30" customFormat="1" ht="15.6" x14ac:dyDescent="0.3">
      <c r="B16" s="36" t="s">
        <v>103</v>
      </c>
      <c r="C16" s="89">
        <f>ROUND($D$32*D16/100,2)</f>
        <v>50272.75</v>
      </c>
      <c r="D16" s="59">
        <v>25</v>
      </c>
      <c r="F16" s="41"/>
      <c r="G16" s="41"/>
    </row>
    <row r="17" spans="2:7" s="30" customFormat="1" ht="15.6" x14ac:dyDescent="0.3">
      <c r="B17" s="36" t="s">
        <v>153</v>
      </c>
      <c r="C17" s="89">
        <f>ROUND($D$32*D17/100,2)</f>
        <v>0</v>
      </c>
      <c r="D17" s="59"/>
      <c r="F17" s="41"/>
      <c r="G17" s="41"/>
    </row>
    <row r="18" spans="2:7" s="30" customFormat="1" ht="15.6" x14ac:dyDescent="0.3">
      <c r="B18" s="36" t="s">
        <v>104</v>
      </c>
      <c r="C18" s="89">
        <f>ROUND($D$32*D18/100,2)</f>
        <v>0</v>
      </c>
      <c r="D18" s="59"/>
      <c r="F18" s="41"/>
      <c r="G18" s="41"/>
    </row>
    <row r="19" spans="2:7" s="30" customFormat="1" x14ac:dyDescent="0.25">
      <c r="B19" s="36" t="s">
        <v>105</v>
      </c>
      <c r="C19" s="89">
        <f>ROUND($D$32*D19/100,2)</f>
        <v>0</v>
      </c>
      <c r="D19" s="59"/>
      <c r="F19" s="41"/>
      <c r="G19" s="41"/>
    </row>
    <row r="20" spans="2:7" s="30" customFormat="1" ht="15.6" x14ac:dyDescent="0.3">
      <c r="B20" s="90" t="s">
        <v>50</v>
      </c>
      <c r="C20" s="42">
        <f>SUM(C15:C19)</f>
        <v>201091</v>
      </c>
      <c r="D20" s="42">
        <f>SUM(D15:D19)</f>
        <v>100</v>
      </c>
    </row>
    <row r="21" spans="2:7" s="30" customFormat="1" ht="16.149999999999999" x14ac:dyDescent="0.35">
      <c r="B21" s="39"/>
      <c r="D21" s="41"/>
      <c r="E21" s="41"/>
      <c r="F21" s="41"/>
      <c r="G21" s="41"/>
    </row>
    <row r="22" spans="2:7" s="30" customFormat="1" ht="16.149999999999999" x14ac:dyDescent="0.35">
      <c r="B22" s="131" t="s">
        <v>51</v>
      </c>
      <c r="C22" s="131"/>
    </row>
    <row r="23" spans="2:7" s="30" customFormat="1" ht="15.6" x14ac:dyDescent="0.3">
      <c r="B23" s="132" t="s">
        <v>23</v>
      </c>
      <c r="C23" s="133"/>
      <c r="D23" s="32" t="s">
        <v>15</v>
      </c>
      <c r="E23" s="43" t="s">
        <v>35</v>
      </c>
      <c r="F23" s="44"/>
    </row>
    <row r="24" spans="2:7" s="30" customFormat="1" x14ac:dyDescent="0.25">
      <c r="B24" s="136" t="s">
        <v>4</v>
      </c>
      <c r="C24" s="137"/>
      <c r="D24" s="58">
        <f>G62</f>
        <v>26091</v>
      </c>
      <c r="E24" s="58">
        <f>IFERROR((ROUND(D24/$D$32*100,2)),0)</f>
        <v>12.97</v>
      </c>
      <c r="F24" s="45"/>
    </row>
    <row r="25" spans="2:7" s="30" customFormat="1" x14ac:dyDescent="0.25">
      <c r="B25" s="136" t="s">
        <v>5</v>
      </c>
      <c r="C25" s="137"/>
      <c r="D25" s="58">
        <f>G66</f>
        <v>0</v>
      </c>
      <c r="E25" s="58">
        <f>IFERROR((ROUND(D25/$D$32*100,2)),0)</f>
        <v>0</v>
      </c>
      <c r="F25" s="45"/>
    </row>
    <row r="26" spans="2:7" s="30" customFormat="1" x14ac:dyDescent="0.25">
      <c r="B26" s="138" t="s">
        <v>128</v>
      </c>
      <c r="C26" s="139"/>
      <c r="D26" s="58">
        <f>G71</f>
        <v>0</v>
      </c>
      <c r="E26" s="58">
        <f t="shared" ref="E26:E27" si="0">IFERROR((ROUND(D26/$D$32*100,2)),0)</f>
        <v>0</v>
      </c>
      <c r="F26" s="45"/>
    </row>
    <row r="27" spans="2:7" s="30" customFormat="1" x14ac:dyDescent="0.25">
      <c r="B27" s="138" t="s">
        <v>119</v>
      </c>
      <c r="C27" s="139"/>
      <c r="D27" s="58">
        <f>G74</f>
        <v>175000</v>
      </c>
      <c r="E27" s="58">
        <f t="shared" si="0"/>
        <v>87.03</v>
      </c>
      <c r="F27" s="45"/>
    </row>
    <row r="28" spans="2:7" s="30" customFormat="1" ht="15" customHeight="1" x14ac:dyDescent="0.25">
      <c r="B28" s="136" t="s">
        <v>82</v>
      </c>
      <c r="C28" s="137"/>
      <c r="D28" s="58">
        <f>G77</f>
        <v>0</v>
      </c>
      <c r="E28" s="58">
        <f>IFERROR((ROUND(D28/$D$32*100,2)),0)</f>
        <v>0</v>
      </c>
      <c r="F28" s="45"/>
    </row>
    <row r="29" spans="2:7" s="30" customFormat="1" ht="15" customHeight="1" x14ac:dyDescent="0.25">
      <c r="B29" s="138" t="s">
        <v>78</v>
      </c>
      <c r="C29" s="139"/>
      <c r="D29" s="58">
        <f>G80</f>
        <v>0</v>
      </c>
      <c r="E29" s="58">
        <f>IFERROR((ROUND(D29/$D$32*100,2)),0)</f>
        <v>0</v>
      </c>
      <c r="F29" s="45"/>
    </row>
    <row r="30" spans="2:7" s="30" customFormat="1" x14ac:dyDescent="0.25">
      <c r="B30" s="134" t="s">
        <v>24</v>
      </c>
      <c r="C30" s="135"/>
      <c r="D30" s="60">
        <f>SUM(D24:D29)</f>
        <v>201091</v>
      </c>
      <c r="E30" s="60">
        <f>IFERROR((ROUND(D30/$D$32*100,2)),0)</f>
        <v>100</v>
      </c>
      <c r="F30" s="45"/>
    </row>
    <row r="31" spans="2:7" s="30" customFormat="1" x14ac:dyDescent="0.25">
      <c r="B31" s="134" t="s">
        <v>25</v>
      </c>
      <c r="C31" s="135"/>
      <c r="D31" s="60">
        <f>G84</f>
        <v>0</v>
      </c>
      <c r="E31" s="60">
        <f>IFERROR((ROUND(D31/$D$32*100,2)),0)</f>
        <v>0</v>
      </c>
      <c r="F31" s="45"/>
    </row>
    <row r="32" spans="2:7" s="30" customFormat="1" x14ac:dyDescent="0.25">
      <c r="B32" s="132" t="s">
        <v>26</v>
      </c>
      <c r="C32" s="133"/>
      <c r="D32" s="61">
        <f>SUM(D30:D31)</f>
        <v>201091</v>
      </c>
      <c r="E32" s="61">
        <f>IFERROR((ROUND(D32/$D$32*100,2)),0)</f>
        <v>100</v>
      </c>
      <c r="F32" s="46"/>
    </row>
    <row r="33" spans="2:3" s="30" customFormat="1" x14ac:dyDescent="0.25"/>
    <row r="34" spans="2:3" s="30" customFormat="1" x14ac:dyDescent="0.25">
      <c r="B34" s="86" t="s">
        <v>120</v>
      </c>
      <c r="C34" s="86"/>
    </row>
    <row r="35" spans="2:3" s="30" customFormat="1" x14ac:dyDescent="0.25">
      <c r="B35" s="32"/>
      <c r="C35" s="32" t="s">
        <v>15</v>
      </c>
    </row>
    <row r="36" spans="2:3" s="30" customFormat="1" ht="34.5" customHeight="1" x14ac:dyDescent="0.25">
      <c r="B36" s="87" t="s">
        <v>83</v>
      </c>
      <c r="C36" s="118">
        <f>D32</f>
        <v>201091</v>
      </c>
    </row>
    <row r="37" spans="2:3" s="30" customFormat="1" x14ac:dyDescent="0.25">
      <c r="B37" s="87" t="s">
        <v>108</v>
      </c>
      <c r="C37" s="62"/>
    </row>
    <row r="38" spans="2:3" s="30" customFormat="1" ht="31.5" x14ac:dyDescent="0.25">
      <c r="B38" s="87" t="s">
        <v>84</v>
      </c>
      <c r="C38" s="36"/>
    </row>
    <row r="39" spans="2:3" s="30" customFormat="1" x14ac:dyDescent="0.25">
      <c r="B39" s="87" t="s">
        <v>85</v>
      </c>
      <c r="C39" s="62"/>
    </row>
    <row r="40" spans="2:3" s="30" customFormat="1" x14ac:dyDescent="0.25">
      <c r="B40" s="87" t="s">
        <v>86</v>
      </c>
      <c r="C40" s="62"/>
    </row>
    <row r="41" spans="2:3" s="30" customFormat="1" x14ac:dyDescent="0.25">
      <c r="B41" s="87" t="s">
        <v>87</v>
      </c>
      <c r="C41" s="62"/>
    </row>
    <row r="42" spans="2:3" s="30" customFormat="1" x14ac:dyDescent="0.25">
      <c r="B42" s="87" t="s">
        <v>109</v>
      </c>
      <c r="C42" s="62"/>
    </row>
    <row r="43" spans="2:3" s="30" customFormat="1" x14ac:dyDescent="0.25">
      <c r="B43" s="87" t="s">
        <v>88</v>
      </c>
      <c r="C43" s="62"/>
    </row>
    <row r="44" spans="2:3" s="30" customFormat="1" x14ac:dyDescent="0.25">
      <c r="B44" s="87" t="s">
        <v>89</v>
      </c>
      <c r="C44" s="62"/>
    </row>
    <row r="45" spans="2:3" s="30" customFormat="1" ht="31.5" x14ac:dyDescent="0.25">
      <c r="B45" s="88" t="s">
        <v>90</v>
      </c>
      <c r="C45" s="62"/>
    </row>
    <row r="46" spans="2:3" s="30" customFormat="1" x14ac:dyDescent="0.25">
      <c r="B46" s="87" t="s">
        <v>91</v>
      </c>
      <c r="C46" s="62"/>
    </row>
    <row r="47" spans="2:3" s="30" customFormat="1" x14ac:dyDescent="0.25">
      <c r="B47" s="87" t="s">
        <v>92</v>
      </c>
      <c r="C47" s="62"/>
    </row>
    <row r="48" spans="2:3" s="30" customFormat="1" x14ac:dyDescent="0.25">
      <c r="B48" s="87" t="s">
        <v>93</v>
      </c>
      <c r="C48" s="62"/>
    </row>
    <row r="49" spans="2:7" s="30" customFormat="1" x14ac:dyDescent="0.25">
      <c r="B49" s="87" t="s">
        <v>94</v>
      </c>
      <c r="C49" s="62"/>
    </row>
    <row r="50" spans="2:7" s="30" customFormat="1" ht="31.5" x14ac:dyDescent="0.25">
      <c r="B50" s="87" t="s">
        <v>95</v>
      </c>
      <c r="C50" s="62"/>
    </row>
    <row r="51" spans="2:7" s="30" customFormat="1" ht="18" customHeight="1" x14ac:dyDescent="0.25">
      <c r="B51" s="87" t="s">
        <v>96</v>
      </c>
      <c r="C51" s="62"/>
    </row>
    <row r="52" spans="2:7" s="30" customFormat="1" ht="18" customHeight="1" x14ac:dyDescent="0.25">
      <c r="B52" s="87" t="s">
        <v>97</v>
      </c>
      <c r="C52" s="62"/>
    </row>
    <row r="53" spans="2:7" s="30" customFormat="1" ht="18" customHeight="1" x14ac:dyDescent="0.25">
      <c r="B53" s="87" t="s">
        <v>98</v>
      </c>
      <c r="C53" s="62"/>
    </row>
    <row r="54" spans="2:7" s="30" customFormat="1" x14ac:dyDescent="0.25">
      <c r="B54" s="87" t="s">
        <v>99</v>
      </c>
      <c r="C54" s="62"/>
    </row>
    <row r="55" spans="2:7" s="30" customFormat="1" ht="33.75" customHeight="1" x14ac:dyDescent="0.25">
      <c r="B55" s="87" t="s">
        <v>100</v>
      </c>
      <c r="C55" s="62"/>
    </row>
    <row r="56" spans="2:7" s="30" customFormat="1" ht="16.5" customHeight="1" x14ac:dyDescent="0.25">
      <c r="B56" s="87" t="s">
        <v>101</v>
      </c>
      <c r="C56" s="62"/>
    </row>
    <row r="57" spans="2:7" s="30" customFormat="1" x14ac:dyDescent="0.25">
      <c r="B57" s="47" t="s">
        <v>15</v>
      </c>
      <c r="C57" s="42">
        <f>SUM(C36:C56)</f>
        <v>201091</v>
      </c>
    </row>
    <row r="58" spans="2:7" s="30" customFormat="1" x14ac:dyDescent="0.25">
      <c r="B58" s="45"/>
      <c r="C58" s="76"/>
    </row>
    <row r="59" spans="2:7" s="30" customFormat="1" x14ac:dyDescent="0.25">
      <c r="B59" s="48" t="s">
        <v>121</v>
      </c>
      <c r="C59" s="39"/>
    </row>
    <row r="60" spans="2:7" s="30" customFormat="1" ht="31.5" x14ac:dyDescent="0.25">
      <c r="B60" s="32" t="s">
        <v>2</v>
      </c>
      <c r="C60" s="32" t="s">
        <v>27</v>
      </c>
      <c r="D60" s="32" t="s">
        <v>28</v>
      </c>
      <c r="E60" s="32" t="s">
        <v>33</v>
      </c>
      <c r="F60" s="33" t="s">
        <v>34</v>
      </c>
      <c r="G60" s="84" t="s">
        <v>15</v>
      </c>
    </row>
    <row r="61" spans="2:7" s="30" customFormat="1" x14ac:dyDescent="0.25">
      <c r="B61" s="97" t="s">
        <v>29</v>
      </c>
      <c r="C61" s="98"/>
      <c r="D61" s="98"/>
      <c r="E61" s="98"/>
      <c r="F61" s="98"/>
      <c r="G61" s="98"/>
    </row>
    <row r="62" spans="2:7" s="30" customFormat="1" x14ac:dyDescent="0.25">
      <c r="B62" s="97" t="s">
        <v>68</v>
      </c>
      <c r="C62" s="101"/>
      <c r="D62" s="101"/>
      <c r="E62" s="101"/>
      <c r="F62" s="101"/>
      <c r="G62" s="93">
        <f>SUM(G63:G65)</f>
        <v>26091</v>
      </c>
    </row>
    <row r="63" spans="2:7" s="25" customFormat="1" ht="78.75" customHeight="1" x14ac:dyDescent="0.25">
      <c r="B63" s="112" t="s">
        <v>150</v>
      </c>
      <c r="C63" s="128" t="s">
        <v>138</v>
      </c>
      <c r="D63" s="23" t="s">
        <v>46</v>
      </c>
      <c r="E63" s="23">
        <v>10</v>
      </c>
      <c r="F63" s="62">
        <v>1950</v>
      </c>
      <c r="G63" s="94">
        <f t="shared" ref="G63:G65" si="1">ROUND(E63*F63,2)</f>
        <v>19500</v>
      </c>
    </row>
    <row r="64" spans="2:7" s="25" customFormat="1" ht="20.25" customHeight="1" x14ac:dyDescent="0.25">
      <c r="B64" s="23" t="s">
        <v>133</v>
      </c>
      <c r="C64" s="129"/>
      <c r="D64" s="23" t="s">
        <v>46</v>
      </c>
      <c r="E64" s="23">
        <v>10</v>
      </c>
      <c r="F64" s="62">
        <f>ROUND(F63*0.33,2)</f>
        <v>643.5</v>
      </c>
      <c r="G64" s="94">
        <f t="shared" si="1"/>
        <v>6435</v>
      </c>
    </row>
    <row r="65" spans="2:7" s="25" customFormat="1" ht="37.5" customHeight="1" x14ac:dyDescent="0.25">
      <c r="B65" s="23" t="s">
        <v>134</v>
      </c>
      <c r="C65" s="130"/>
      <c r="D65" s="23" t="s">
        <v>46</v>
      </c>
      <c r="E65" s="23">
        <v>10</v>
      </c>
      <c r="F65" s="62">
        <f>ROUND(F63*0.008,2)</f>
        <v>15.6</v>
      </c>
      <c r="G65" s="94">
        <f t="shared" si="1"/>
        <v>156</v>
      </c>
    </row>
    <row r="66" spans="2:7" s="30" customFormat="1" ht="15.6" hidden="1" x14ac:dyDescent="0.3">
      <c r="B66" s="97" t="s">
        <v>7</v>
      </c>
      <c r="C66" s="102"/>
      <c r="D66" s="101"/>
      <c r="E66" s="101"/>
      <c r="F66" s="113"/>
      <c r="G66" s="93">
        <f>SUM(G67:G70)</f>
        <v>0</v>
      </c>
    </row>
    <row r="67" spans="2:7" s="25" customFormat="1" ht="15.6" hidden="1" x14ac:dyDescent="0.3">
      <c r="B67" s="23"/>
      <c r="C67" s="23"/>
      <c r="D67" s="23"/>
      <c r="E67" s="23"/>
      <c r="F67" s="62"/>
      <c r="G67" s="94">
        <f>ROUND(E67*F67,2)</f>
        <v>0</v>
      </c>
    </row>
    <row r="68" spans="2:7" s="25" customFormat="1" ht="15.6" hidden="1" x14ac:dyDescent="0.3">
      <c r="B68" s="23"/>
      <c r="C68" s="23"/>
      <c r="D68" s="23"/>
      <c r="E68" s="23"/>
      <c r="F68" s="62"/>
      <c r="G68" s="94">
        <f>ROUND(E68*F68,2)</f>
        <v>0</v>
      </c>
    </row>
    <row r="69" spans="2:7" s="25" customFormat="1" ht="15.6" hidden="1" x14ac:dyDescent="0.3">
      <c r="B69" s="23"/>
      <c r="C69" s="23"/>
      <c r="D69" s="23"/>
      <c r="E69" s="23"/>
      <c r="F69" s="62"/>
      <c r="G69" s="94">
        <f t="shared" ref="G69:G70" si="2">ROUND(E69*F69,2)</f>
        <v>0</v>
      </c>
    </row>
    <row r="70" spans="2:7" s="25" customFormat="1" ht="15.6" hidden="1" x14ac:dyDescent="0.3">
      <c r="B70" s="23"/>
      <c r="C70" s="23"/>
      <c r="D70" s="23"/>
      <c r="E70" s="23"/>
      <c r="F70" s="62"/>
      <c r="G70" s="94">
        <f t="shared" si="2"/>
        <v>0</v>
      </c>
    </row>
    <row r="71" spans="2:7" s="30" customFormat="1" ht="15.6" hidden="1" x14ac:dyDescent="0.3">
      <c r="B71" s="97" t="s">
        <v>117</v>
      </c>
      <c r="C71" s="101"/>
      <c r="D71" s="101"/>
      <c r="E71" s="101"/>
      <c r="F71" s="113"/>
      <c r="G71" s="93">
        <f>SUM(G72:G73)</f>
        <v>0</v>
      </c>
    </row>
    <row r="72" spans="2:7" s="25" customFormat="1" ht="15.6" hidden="1" x14ac:dyDescent="0.3">
      <c r="B72" s="23"/>
      <c r="C72" s="23"/>
      <c r="D72" s="23"/>
      <c r="E72" s="23"/>
      <c r="F72" s="62"/>
      <c r="G72" s="94">
        <f>ROUND(E72*F72,2)</f>
        <v>0</v>
      </c>
    </row>
    <row r="73" spans="2:7" s="25" customFormat="1" ht="15.6" hidden="1" x14ac:dyDescent="0.3">
      <c r="B73" s="23"/>
      <c r="C73" s="23"/>
      <c r="D73" s="23"/>
      <c r="E73" s="23"/>
      <c r="F73" s="62"/>
      <c r="G73" s="94">
        <f t="shared" ref="G73:G82" si="3">ROUND(E73*F73,2)</f>
        <v>0</v>
      </c>
    </row>
    <row r="74" spans="2:7" s="25" customFormat="1" x14ac:dyDescent="0.25">
      <c r="B74" s="107" t="s">
        <v>135</v>
      </c>
      <c r="C74" s="74"/>
      <c r="D74" s="74"/>
      <c r="E74" s="74"/>
      <c r="F74" s="114"/>
      <c r="G74" s="95">
        <f>SUM(G75:G76)</f>
        <v>175000</v>
      </c>
    </row>
    <row r="75" spans="2:7" s="25" customFormat="1" ht="150.75" customHeight="1" x14ac:dyDescent="0.25">
      <c r="B75" s="116" t="s">
        <v>139</v>
      </c>
      <c r="C75" s="116" t="s">
        <v>140</v>
      </c>
      <c r="D75" s="23" t="s">
        <v>136</v>
      </c>
      <c r="E75" s="116">
        <v>1</v>
      </c>
      <c r="F75" s="117">
        <v>175000</v>
      </c>
      <c r="G75" s="94">
        <f t="shared" ref="G75" si="4">ROUND(E75*F75,2)</f>
        <v>175000</v>
      </c>
    </row>
    <row r="76" spans="2:7" s="25" customFormat="1" ht="15.6" hidden="1" x14ac:dyDescent="0.3">
      <c r="B76" s="23"/>
      <c r="C76" s="23"/>
      <c r="D76" s="23"/>
      <c r="E76" s="23"/>
      <c r="F76" s="62"/>
      <c r="G76" s="94">
        <f t="shared" si="3"/>
        <v>0</v>
      </c>
    </row>
    <row r="77" spans="2:7" s="25" customFormat="1" ht="15.6" hidden="1" x14ac:dyDescent="0.3">
      <c r="B77" s="74" t="s">
        <v>106</v>
      </c>
      <c r="C77" s="74"/>
      <c r="D77" s="74"/>
      <c r="E77" s="74"/>
      <c r="F77" s="114"/>
      <c r="G77" s="95">
        <f>SUM(G78:G79)</f>
        <v>0</v>
      </c>
    </row>
    <row r="78" spans="2:7" s="25" customFormat="1" ht="15.6" hidden="1" x14ac:dyDescent="0.3">
      <c r="B78" s="23"/>
      <c r="C78" s="23"/>
      <c r="D78" s="23"/>
      <c r="E78" s="23"/>
      <c r="F78" s="62"/>
      <c r="G78" s="94">
        <f t="shared" si="3"/>
        <v>0</v>
      </c>
    </row>
    <row r="79" spans="2:7" s="25" customFormat="1" ht="15.6" hidden="1" x14ac:dyDescent="0.3">
      <c r="B79" s="23"/>
      <c r="C79" s="23"/>
      <c r="D79" s="23"/>
      <c r="E79" s="23"/>
      <c r="F79" s="62"/>
      <c r="G79" s="94">
        <f t="shared" si="3"/>
        <v>0</v>
      </c>
    </row>
    <row r="80" spans="2:7" s="25" customFormat="1" ht="15.6" hidden="1" x14ac:dyDescent="0.3">
      <c r="B80" s="74" t="s">
        <v>107</v>
      </c>
      <c r="C80" s="74"/>
      <c r="D80" s="74"/>
      <c r="E80" s="74"/>
      <c r="F80" s="114"/>
      <c r="G80" s="96">
        <f>SUM(G81:G82)</f>
        <v>0</v>
      </c>
    </row>
    <row r="81" spans="2:7" s="25" customFormat="1" ht="15.6" hidden="1" x14ac:dyDescent="0.3">
      <c r="B81" s="23"/>
      <c r="C81" s="23"/>
      <c r="D81" s="23"/>
      <c r="E81" s="23"/>
      <c r="F81" s="62"/>
      <c r="G81" s="94">
        <f t="shared" si="3"/>
        <v>0</v>
      </c>
    </row>
    <row r="82" spans="2:7" s="25" customFormat="1" ht="15.6" hidden="1" x14ac:dyDescent="0.3">
      <c r="B82" s="23"/>
      <c r="C82" s="23"/>
      <c r="D82" s="23"/>
      <c r="E82" s="23"/>
      <c r="F82" s="62"/>
      <c r="G82" s="94">
        <f t="shared" si="3"/>
        <v>0</v>
      </c>
    </row>
    <row r="83" spans="2:7" s="30" customFormat="1" x14ac:dyDescent="0.25">
      <c r="B83" s="99" t="s">
        <v>31</v>
      </c>
      <c r="C83" s="100"/>
      <c r="D83" s="100"/>
      <c r="E83" s="100"/>
      <c r="F83" s="100"/>
      <c r="G83" s="42">
        <f>SUM(G62,G66,G71,G74,G77,G80)</f>
        <v>201091</v>
      </c>
    </row>
    <row r="84" spans="2:7" s="25" customFormat="1" x14ac:dyDescent="0.25">
      <c r="B84" s="82" t="s">
        <v>32</v>
      </c>
      <c r="C84" s="83"/>
      <c r="D84" s="83"/>
      <c r="E84" s="83"/>
      <c r="F84" s="83"/>
      <c r="G84" s="64">
        <v>0</v>
      </c>
    </row>
    <row r="85" spans="2:7" s="30" customFormat="1" x14ac:dyDescent="0.25">
      <c r="B85" s="80" t="s">
        <v>8</v>
      </c>
      <c r="C85" s="81"/>
      <c r="D85" s="81"/>
      <c r="E85" s="81"/>
      <c r="F85" s="81"/>
      <c r="G85" s="63">
        <f>SUM(G83:G84)</f>
        <v>201091</v>
      </c>
    </row>
    <row r="86" spans="2:7" s="30" customFormat="1" x14ac:dyDescent="0.25"/>
    <row r="87" spans="2:7" s="30" customFormat="1" x14ac:dyDescent="0.25"/>
    <row r="88" spans="2:7" s="30" customFormat="1" x14ac:dyDescent="0.25">
      <c r="G88" s="115"/>
    </row>
  </sheetData>
  <sheetProtection formatCells="0" formatColumns="0" formatRows="0" insertRows="0" deleteRows="0" selectLockedCells="1"/>
  <dataConsolidate/>
  <mergeCells count="19">
    <mergeCell ref="C63:C65"/>
    <mergeCell ref="B13:C13"/>
    <mergeCell ref="B22:C22"/>
    <mergeCell ref="B23:C23"/>
    <mergeCell ref="B30:C30"/>
    <mergeCell ref="B32:C32"/>
    <mergeCell ref="B31:C31"/>
    <mergeCell ref="B24:C24"/>
    <mergeCell ref="B25:C25"/>
    <mergeCell ref="B26:C26"/>
    <mergeCell ref="B27:C27"/>
    <mergeCell ref="B28:C28"/>
    <mergeCell ref="B29:C29"/>
    <mergeCell ref="B11:D11"/>
    <mergeCell ref="B6:D6"/>
    <mergeCell ref="B7:D7"/>
    <mergeCell ref="B8:D8"/>
    <mergeCell ref="B9:D9"/>
    <mergeCell ref="B10:D10"/>
  </mergeCells>
  <conditionalFormatting sqref="F14">
    <cfRule type="cellIs" dxfId="37" priority="6" operator="notBetween">
      <formula>0</formula>
      <formula>75</formula>
    </cfRule>
  </conditionalFormatting>
  <conditionalFormatting sqref="D20">
    <cfRule type="cellIs" dxfId="36" priority="1" operator="equal">
      <formula>0</formula>
    </cfRule>
    <cfRule type="cellIs" dxfId="35" priority="4" operator="lessThan">
      <formula>100</formula>
    </cfRule>
    <cfRule type="cellIs" dxfId="34" priority="5" operator="greaterThan">
      <formula>100</formula>
    </cfRule>
  </conditionalFormatting>
  <dataValidations xWindow="592" yWindow="462" count="14">
    <dataValidation type="decimal" operator="equal" allowBlank="1" showInputMessage="1" showErrorMessage="1" promptTitle="Tähelepanu!" prompt="AMIF tulu peab võrduma AMIF kuluga." sqref="C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C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C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C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C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C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C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C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C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C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C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C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C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C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C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formula1>H65575</formula1>
    </dataValidation>
    <dataValidation type="decimal" operator="equal" allowBlank="1" showInputMessage="1" showErrorMessage="1" promptTitle="Tähelepanu!" prompt="Kogusumma peab olema võrdne projekti kogukuludega." sqref="C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C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C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C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C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C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C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C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C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C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C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C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C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C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C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formula1>H65575</formula1>
    </dataValidation>
    <dataValidation type="decimal" operator="lessThan" allowBlank="1" showInputMessage="1" showErrorMessage="1" promptTitle="Tähelepanu!" prompt="SiM toetus on kuni 25% projekti kogukuludest." sqref="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WVO33:WVO58 WLS33:WLS58 WBW33:WBW58 VSA33:VSA58 VIE33:VIE58 UYI33:UYI58 UOM33:UOM58 UEQ33:UEQ58 TUU33:TUU58 TKY33:TKY58 TBC33:TBC58 SRG33:SRG58 SHK33:SHK58 RXO33:RXO58 RNS33:RNS58 RDW33:RDW58 QUA33:QUA58 QKE33:QKE58 QAI33:QAI58 PQM33:PQM58 PGQ33:PGQ58 OWU33:OWU58 OMY33:OMY58 ODC33:ODC58 NTG33:NTG58 NJK33:NJK58 MZO33:MZO58 MPS33:MPS58 MFW33:MFW58 LWA33:LWA58 LME33:LME58 LCI33:LCI58 KSM33:KSM58 KIQ33:KIQ58 JYU33:JYU58 JOY33:JOY58 JFC33:JFC58 IVG33:IVG58 ILK33:ILK58 IBO33:IBO58 HRS33:HRS58 HHW33:HHW58 GYA33:GYA58 GOE33:GOE58 GEI33:GEI58 FUM33:FUM58 FKQ33:FKQ58 FAU33:FAU58 EQY33:EQY58 EHC33:EHC58 DXG33:DXG58 DNK33:DNK58 DDO33:DDO58 CTS33:CTS58 CJW33:CJW58 CAA33:CAA58 BQE33:BQE58 BGI33:BGI58 AWM33:AWM58 AMQ33:AMQ58 ACU33:ACU58 SY33:SY58 JC33:JC58">
      <formula1>JA33*0.25</formula1>
    </dataValidation>
    <dataValidation type="decimal" operator="lessThan" allowBlank="1" showInputMessage="1" showErrorMessage="1" promptTitle="Tähelepanu!" prompt="AMIF toetus on kuni 75% kogukuludest." sqref="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WVN33:WVN58 WLR33:WLR58 WBV33:WBV58 VRZ33:VRZ58 VID33:VID58 UYH33:UYH58 UOL33:UOL58 UEP33:UEP58 TUT33:TUT58 TKX33:TKX58 TBB33:TBB58 SRF33:SRF58 SHJ33:SHJ58 RXN33:RXN58 RNR33:RNR58 RDV33:RDV58 QTZ33:QTZ58 QKD33:QKD58 QAH33:QAH58 PQL33:PQL58 PGP33:PGP58 OWT33:OWT58 OMX33:OMX58 ODB33:ODB58 NTF33:NTF58 NJJ33:NJJ58 MZN33:MZN58 MPR33:MPR58 MFV33:MFV58 LVZ33:LVZ58 LMD33:LMD58 LCH33:LCH58 KSL33:KSL58 KIP33:KIP58 JYT33:JYT58 JOX33:JOX58 JFB33:JFB58 IVF33:IVF58 ILJ33:ILJ58 IBN33:IBN58 HRR33:HRR58 HHV33:HHV58 GXZ33:GXZ58 GOD33:GOD58 GEH33:GEH58 FUL33:FUL58 FKP33:FKP58 FAT33:FAT58 EQX33:EQX58 EHB33:EHB58 DXF33:DXF58 DNJ33:DNJ58 DDN33:DDN58 CTR33:CTR58 CJV33:CJV58 BZZ33:BZZ58 BQD33:BQD58 BGH33:BGH58 AWL33:AWL58 AMP33:AMP58 ACT33:ACT58 SX33:SX58 JB33:JB58">
      <formula1>JA33*0.75</formula1>
    </dataValidation>
    <dataValidation type="decimal" operator="lessThan" allowBlank="1" showInputMessage="1" showErrorMessage="1" promptTitle="Tähelepanu!" prompt="Kaudsed kulud moodustavad otsestest kuludest kuni 7%." sqref="JC65574:JE65574 SY65574:TA65574 ACU65574:ACW65574 AMQ65574:AMS65574 AWM65574:AWO65574 BGI65574:BGK65574 BQE65574:BQG65574 CAA65574:CAC65574 CJW65574:CJY65574 CTS65574:CTU65574 DDO65574:DDQ65574 DNK65574:DNM65574 DXG65574:DXI65574 EHC65574:EHE65574 EQY65574:ERA65574 FAU65574:FAW65574 FKQ65574:FKS65574 FUM65574:FUO65574 GEI65574:GEK65574 GOE65574:GOG65574 GYA65574:GYC65574 HHW65574:HHY65574 HRS65574:HRU65574 IBO65574:IBQ65574 ILK65574:ILM65574 IVG65574:IVI65574 JFC65574:JFE65574 JOY65574:JPA65574 JYU65574:JYW65574 KIQ65574:KIS65574 KSM65574:KSO65574 LCI65574:LCK65574 LME65574:LMG65574 LWA65574:LWC65574 MFW65574:MFY65574 MPS65574:MPU65574 MZO65574:MZQ65574 NJK65574:NJM65574 NTG65574:NTI65574 ODC65574:ODE65574 OMY65574:ONA65574 OWU65574:OWW65574 PGQ65574:PGS65574 PQM65574:PQO65574 QAI65574:QAK65574 QKE65574:QKG65574 QUA65574:QUC65574 RDW65574:RDY65574 RNS65574:RNU65574 RXO65574:RXQ65574 SHK65574:SHM65574 SRG65574:SRI65574 TBC65574:TBE65574 TKY65574:TLA65574 TUU65574:TUW65574 UEQ65574:UES65574 UOM65574:UOO65574 UYI65574:UYK65574 VIE65574:VIG65574 VSA65574:VSC65574 WBW65574:WBY65574 WLS65574:WLU65574 WVO65574:WVQ65574 JC131110:JE131110 SY131110:TA131110 ACU131110:ACW131110 AMQ131110:AMS131110 AWM131110:AWO131110 BGI131110:BGK131110 BQE131110:BQG131110 CAA131110:CAC131110 CJW131110:CJY131110 CTS131110:CTU131110 DDO131110:DDQ131110 DNK131110:DNM131110 DXG131110:DXI131110 EHC131110:EHE131110 EQY131110:ERA131110 FAU131110:FAW131110 FKQ131110:FKS131110 FUM131110:FUO131110 GEI131110:GEK131110 GOE131110:GOG131110 GYA131110:GYC131110 HHW131110:HHY131110 HRS131110:HRU131110 IBO131110:IBQ131110 ILK131110:ILM131110 IVG131110:IVI131110 JFC131110:JFE131110 JOY131110:JPA131110 JYU131110:JYW131110 KIQ131110:KIS131110 KSM131110:KSO131110 LCI131110:LCK131110 LME131110:LMG131110 LWA131110:LWC131110 MFW131110:MFY131110 MPS131110:MPU131110 MZO131110:MZQ131110 NJK131110:NJM131110 NTG131110:NTI131110 ODC131110:ODE131110 OMY131110:ONA131110 OWU131110:OWW131110 PGQ131110:PGS131110 PQM131110:PQO131110 QAI131110:QAK131110 QKE131110:QKG131110 QUA131110:QUC131110 RDW131110:RDY131110 RNS131110:RNU131110 RXO131110:RXQ131110 SHK131110:SHM131110 SRG131110:SRI131110 TBC131110:TBE131110 TKY131110:TLA131110 TUU131110:TUW131110 UEQ131110:UES131110 UOM131110:UOO131110 UYI131110:UYK131110 VIE131110:VIG131110 VSA131110:VSC131110 WBW131110:WBY131110 WLS131110:WLU131110 WVO131110:WVQ131110 JC196646:JE196646 SY196646:TA196646 ACU196646:ACW196646 AMQ196646:AMS196646 AWM196646:AWO196646 BGI196646:BGK196646 BQE196646:BQG196646 CAA196646:CAC196646 CJW196646:CJY196646 CTS196646:CTU196646 DDO196646:DDQ196646 DNK196646:DNM196646 DXG196646:DXI196646 EHC196646:EHE196646 EQY196646:ERA196646 FAU196646:FAW196646 FKQ196646:FKS196646 FUM196646:FUO196646 GEI196646:GEK196646 GOE196646:GOG196646 GYA196646:GYC196646 HHW196646:HHY196646 HRS196646:HRU196646 IBO196646:IBQ196646 ILK196646:ILM196646 IVG196646:IVI196646 JFC196646:JFE196646 JOY196646:JPA196646 JYU196646:JYW196646 KIQ196646:KIS196646 KSM196646:KSO196646 LCI196646:LCK196646 LME196646:LMG196646 LWA196646:LWC196646 MFW196646:MFY196646 MPS196646:MPU196646 MZO196646:MZQ196646 NJK196646:NJM196646 NTG196646:NTI196646 ODC196646:ODE196646 OMY196646:ONA196646 OWU196646:OWW196646 PGQ196646:PGS196646 PQM196646:PQO196646 QAI196646:QAK196646 QKE196646:QKG196646 QUA196646:QUC196646 RDW196646:RDY196646 RNS196646:RNU196646 RXO196646:RXQ196646 SHK196646:SHM196646 SRG196646:SRI196646 TBC196646:TBE196646 TKY196646:TLA196646 TUU196646:TUW196646 UEQ196646:UES196646 UOM196646:UOO196646 UYI196646:UYK196646 VIE196646:VIG196646 VSA196646:VSC196646 WBW196646:WBY196646 WLS196646:WLU196646 WVO196646:WVQ196646 JC262182:JE262182 SY262182:TA262182 ACU262182:ACW262182 AMQ262182:AMS262182 AWM262182:AWO262182 BGI262182:BGK262182 BQE262182:BQG262182 CAA262182:CAC262182 CJW262182:CJY262182 CTS262182:CTU262182 DDO262182:DDQ262182 DNK262182:DNM262182 DXG262182:DXI262182 EHC262182:EHE262182 EQY262182:ERA262182 FAU262182:FAW262182 FKQ262182:FKS262182 FUM262182:FUO262182 GEI262182:GEK262182 GOE262182:GOG262182 GYA262182:GYC262182 HHW262182:HHY262182 HRS262182:HRU262182 IBO262182:IBQ262182 ILK262182:ILM262182 IVG262182:IVI262182 JFC262182:JFE262182 JOY262182:JPA262182 JYU262182:JYW262182 KIQ262182:KIS262182 KSM262182:KSO262182 LCI262182:LCK262182 LME262182:LMG262182 LWA262182:LWC262182 MFW262182:MFY262182 MPS262182:MPU262182 MZO262182:MZQ262182 NJK262182:NJM262182 NTG262182:NTI262182 ODC262182:ODE262182 OMY262182:ONA262182 OWU262182:OWW262182 PGQ262182:PGS262182 PQM262182:PQO262182 QAI262182:QAK262182 QKE262182:QKG262182 QUA262182:QUC262182 RDW262182:RDY262182 RNS262182:RNU262182 RXO262182:RXQ262182 SHK262182:SHM262182 SRG262182:SRI262182 TBC262182:TBE262182 TKY262182:TLA262182 TUU262182:TUW262182 UEQ262182:UES262182 UOM262182:UOO262182 UYI262182:UYK262182 VIE262182:VIG262182 VSA262182:VSC262182 WBW262182:WBY262182 WLS262182:WLU262182 WVO262182:WVQ262182 JC327718:JE327718 SY327718:TA327718 ACU327718:ACW327718 AMQ327718:AMS327718 AWM327718:AWO327718 BGI327718:BGK327718 BQE327718:BQG327718 CAA327718:CAC327718 CJW327718:CJY327718 CTS327718:CTU327718 DDO327718:DDQ327718 DNK327718:DNM327718 DXG327718:DXI327718 EHC327718:EHE327718 EQY327718:ERA327718 FAU327718:FAW327718 FKQ327718:FKS327718 FUM327718:FUO327718 GEI327718:GEK327718 GOE327718:GOG327718 GYA327718:GYC327718 HHW327718:HHY327718 HRS327718:HRU327718 IBO327718:IBQ327718 ILK327718:ILM327718 IVG327718:IVI327718 JFC327718:JFE327718 JOY327718:JPA327718 JYU327718:JYW327718 KIQ327718:KIS327718 KSM327718:KSO327718 LCI327718:LCK327718 LME327718:LMG327718 LWA327718:LWC327718 MFW327718:MFY327718 MPS327718:MPU327718 MZO327718:MZQ327718 NJK327718:NJM327718 NTG327718:NTI327718 ODC327718:ODE327718 OMY327718:ONA327718 OWU327718:OWW327718 PGQ327718:PGS327718 PQM327718:PQO327718 QAI327718:QAK327718 QKE327718:QKG327718 QUA327718:QUC327718 RDW327718:RDY327718 RNS327718:RNU327718 RXO327718:RXQ327718 SHK327718:SHM327718 SRG327718:SRI327718 TBC327718:TBE327718 TKY327718:TLA327718 TUU327718:TUW327718 UEQ327718:UES327718 UOM327718:UOO327718 UYI327718:UYK327718 VIE327718:VIG327718 VSA327718:VSC327718 WBW327718:WBY327718 WLS327718:WLU327718 WVO327718:WVQ327718 JC393254:JE393254 SY393254:TA393254 ACU393254:ACW393254 AMQ393254:AMS393254 AWM393254:AWO393254 BGI393254:BGK393254 BQE393254:BQG393254 CAA393254:CAC393254 CJW393254:CJY393254 CTS393254:CTU393254 DDO393254:DDQ393254 DNK393254:DNM393254 DXG393254:DXI393254 EHC393254:EHE393254 EQY393254:ERA393254 FAU393254:FAW393254 FKQ393254:FKS393254 FUM393254:FUO393254 GEI393254:GEK393254 GOE393254:GOG393254 GYA393254:GYC393254 HHW393254:HHY393254 HRS393254:HRU393254 IBO393254:IBQ393254 ILK393254:ILM393254 IVG393254:IVI393254 JFC393254:JFE393254 JOY393254:JPA393254 JYU393254:JYW393254 KIQ393254:KIS393254 KSM393254:KSO393254 LCI393254:LCK393254 LME393254:LMG393254 LWA393254:LWC393254 MFW393254:MFY393254 MPS393254:MPU393254 MZO393254:MZQ393254 NJK393254:NJM393254 NTG393254:NTI393254 ODC393254:ODE393254 OMY393254:ONA393254 OWU393254:OWW393254 PGQ393254:PGS393254 PQM393254:PQO393254 QAI393254:QAK393254 QKE393254:QKG393254 QUA393254:QUC393254 RDW393254:RDY393254 RNS393254:RNU393254 RXO393254:RXQ393254 SHK393254:SHM393254 SRG393254:SRI393254 TBC393254:TBE393254 TKY393254:TLA393254 TUU393254:TUW393254 UEQ393254:UES393254 UOM393254:UOO393254 UYI393254:UYK393254 VIE393254:VIG393254 VSA393254:VSC393254 WBW393254:WBY393254 WLS393254:WLU393254 WVO393254:WVQ393254 JC458790:JE458790 SY458790:TA458790 ACU458790:ACW458790 AMQ458790:AMS458790 AWM458790:AWO458790 BGI458790:BGK458790 BQE458790:BQG458790 CAA458790:CAC458790 CJW458790:CJY458790 CTS458790:CTU458790 DDO458790:DDQ458790 DNK458790:DNM458790 DXG458790:DXI458790 EHC458790:EHE458790 EQY458790:ERA458790 FAU458790:FAW458790 FKQ458790:FKS458790 FUM458790:FUO458790 GEI458790:GEK458790 GOE458790:GOG458790 GYA458790:GYC458790 HHW458790:HHY458790 HRS458790:HRU458790 IBO458790:IBQ458790 ILK458790:ILM458790 IVG458790:IVI458790 JFC458790:JFE458790 JOY458790:JPA458790 JYU458790:JYW458790 KIQ458790:KIS458790 KSM458790:KSO458790 LCI458790:LCK458790 LME458790:LMG458790 LWA458790:LWC458790 MFW458790:MFY458790 MPS458790:MPU458790 MZO458790:MZQ458790 NJK458790:NJM458790 NTG458790:NTI458790 ODC458790:ODE458790 OMY458790:ONA458790 OWU458790:OWW458790 PGQ458790:PGS458790 PQM458790:PQO458790 QAI458790:QAK458790 QKE458790:QKG458790 QUA458790:QUC458790 RDW458790:RDY458790 RNS458790:RNU458790 RXO458790:RXQ458790 SHK458790:SHM458790 SRG458790:SRI458790 TBC458790:TBE458790 TKY458790:TLA458790 TUU458790:TUW458790 UEQ458790:UES458790 UOM458790:UOO458790 UYI458790:UYK458790 VIE458790:VIG458790 VSA458790:VSC458790 WBW458790:WBY458790 WLS458790:WLU458790 WVO458790:WVQ458790 JC524326:JE524326 SY524326:TA524326 ACU524326:ACW524326 AMQ524326:AMS524326 AWM524326:AWO524326 BGI524326:BGK524326 BQE524326:BQG524326 CAA524326:CAC524326 CJW524326:CJY524326 CTS524326:CTU524326 DDO524326:DDQ524326 DNK524326:DNM524326 DXG524326:DXI524326 EHC524326:EHE524326 EQY524326:ERA524326 FAU524326:FAW524326 FKQ524326:FKS524326 FUM524326:FUO524326 GEI524326:GEK524326 GOE524326:GOG524326 GYA524326:GYC524326 HHW524326:HHY524326 HRS524326:HRU524326 IBO524326:IBQ524326 ILK524326:ILM524326 IVG524326:IVI524326 JFC524326:JFE524326 JOY524326:JPA524326 JYU524326:JYW524326 KIQ524326:KIS524326 KSM524326:KSO524326 LCI524326:LCK524326 LME524326:LMG524326 LWA524326:LWC524326 MFW524326:MFY524326 MPS524326:MPU524326 MZO524326:MZQ524326 NJK524326:NJM524326 NTG524326:NTI524326 ODC524326:ODE524326 OMY524326:ONA524326 OWU524326:OWW524326 PGQ524326:PGS524326 PQM524326:PQO524326 QAI524326:QAK524326 QKE524326:QKG524326 QUA524326:QUC524326 RDW524326:RDY524326 RNS524326:RNU524326 RXO524326:RXQ524326 SHK524326:SHM524326 SRG524326:SRI524326 TBC524326:TBE524326 TKY524326:TLA524326 TUU524326:TUW524326 UEQ524326:UES524326 UOM524326:UOO524326 UYI524326:UYK524326 VIE524326:VIG524326 VSA524326:VSC524326 WBW524326:WBY524326 WLS524326:WLU524326 WVO524326:WVQ524326 JC589862:JE589862 SY589862:TA589862 ACU589862:ACW589862 AMQ589862:AMS589862 AWM589862:AWO589862 BGI589862:BGK589862 BQE589862:BQG589862 CAA589862:CAC589862 CJW589862:CJY589862 CTS589862:CTU589862 DDO589862:DDQ589862 DNK589862:DNM589862 DXG589862:DXI589862 EHC589862:EHE589862 EQY589862:ERA589862 FAU589862:FAW589862 FKQ589862:FKS589862 FUM589862:FUO589862 GEI589862:GEK589862 GOE589862:GOG589862 GYA589862:GYC589862 HHW589862:HHY589862 HRS589862:HRU589862 IBO589862:IBQ589862 ILK589862:ILM589862 IVG589862:IVI589862 JFC589862:JFE589862 JOY589862:JPA589862 JYU589862:JYW589862 KIQ589862:KIS589862 KSM589862:KSO589862 LCI589862:LCK589862 LME589862:LMG589862 LWA589862:LWC589862 MFW589862:MFY589862 MPS589862:MPU589862 MZO589862:MZQ589862 NJK589862:NJM589862 NTG589862:NTI589862 ODC589862:ODE589862 OMY589862:ONA589862 OWU589862:OWW589862 PGQ589862:PGS589862 PQM589862:PQO589862 QAI589862:QAK589862 QKE589862:QKG589862 QUA589862:QUC589862 RDW589862:RDY589862 RNS589862:RNU589862 RXO589862:RXQ589862 SHK589862:SHM589862 SRG589862:SRI589862 TBC589862:TBE589862 TKY589862:TLA589862 TUU589862:TUW589862 UEQ589862:UES589862 UOM589862:UOO589862 UYI589862:UYK589862 VIE589862:VIG589862 VSA589862:VSC589862 WBW589862:WBY589862 WLS589862:WLU589862 WVO589862:WVQ589862 JC655398:JE655398 SY655398:TA655398 ACU655398:ACW655398 AMQ655398:AMS655398 AWM655398:AWO655398 BGI655398:BGK655398 BQE655398:BQG655398 CAA655398:CAC655398 CJW655398:CJY655398 CTS655398:CTU655398 DDO655398:DDQ655398 DNK655398:DNM655398 DXG655398:DXI655398 EHC655398:EHE655398 EQY655398:ERA655398 FAU655398:FAW655398 FKQ655398:FKS655398 FUM655398:FUO655398 GEI655398:GEK655398 GOE655398:GOG655398 GYA655398:GYC655398 HHW655398:HHY655398 HRS655398:HRU655398 IBO655398:IBQ655398 ILK655398:ILM655398 IVG655398:IVI655398 JFC655398:JFE655398 JOY655398:JPA655398 JYU655398:JYW655398 KIQ655398:KIS655398 KSM655398:KSO655398 LCI655398:LCK655398 LME655398:LMG655398 LWA655398:LWC655398 MFW655398:MFY655398 MPS655398:MPU655398 MZO655398:MZQ655398 NJK655398:NJM655398 NTG655398:NTI655398 ODC655398:ODE655398 OMY655398:ONA655398 OWU655398:OWW655398 PGQ655398:PGS655398 PQM655398:PQO655398 QAI655398:QAK655398 QKE655398:QKG655398 QUA655398:QUC655398 RDW655398:RDY655398 RNS655398:RNU655398 RXO655398:RXQ655398 SHK655398:SHM655398 SRG655398:SRI655398 TBC655398:TBE655398 TKY655398:TLA655398 TUU655398:TUW655398 UEQ655398:UES655398 UOM655398:UOO655398 UYI655398:UYK655398 VIE655398:VIG655398 VSA655398:VSC655398 WBW655398:WBY655398 WLS655398:WLU655398 WVO655398:WVQ655398 JC720934:JE720934 SY720934:TA720934 ACU720934:ACW720934 AMQ720934:AMS720934 AWM720934:AWO720934 BGI720934:BGK720934 BQE720934:BQG720934 CAA720934:CAC720934 CJW720934:CJY720934 CTS720934:CTU720934 DDO720934:DDQ720934 DNK720934:DNM720934 DXG720934:DXI720934 EHC720934:EHE720934 EQY720934:ERA720934 FAU720934:FAW720934 FKQ720934:FKS720934 FUM720934:FUO720934 GEI720934:GEK720934 GOE720934:GOG720934 GYA720934:GYC720934 HHW720934:HHY720934 HRS720934:HRU720934 IBO720934:IBQ720934 ILK720934:ILM720934 IVG720934:IVI720934 JFC720934:JFE720934 JOY720934:JPA720934 JYU720934:JYW720934 KIQ720934:KIS720934 KSM720934:KSO720934 LCI720934:LCK720934 LME720934:LMG720934 LWA720934:LWC720934 MFW720934:MFY720934 MPS720934:MPU720934 MZO720934:MZQ720934 NJK720934:NJM720934 NTG720934:NTI720934 ODC720934:ODE720934 OMY720934:ONA720934 OWU720934:OWW720934 PGQ720934:PGS720934 PQM720934:PQO720934 QAI720934:QAK720934 QKE720934:QKG720934 QUA720934:QUC720934 RDW720934:RDY720934 RNS720934:RNU720934 RXO720934:RXQ720934 SHK720934:SHM720934 SRG720934:SRI720934 TBC720934:TBE720934 TKY720934:TLA720934 TUU720934:TUW720934 UEQ720934:UES720934 UOM720934:UOO720934 UYI720934:UYK720934 VIE720934:VIG720934 VSA720934:VSC720934 WBW720934:WBY720934 WLS720934:WLU720934 WVO720934:WVQ720934 JC786470:JE786470 SY786470:TA786470 ACU786470:ACW786470 AMQ786470:AMS786470 AWM786470:AWO786470 BGI786470:BGK786470 BQE786470:BQG786470 CAA786470:CAC786470 CJW786470:CJY786470 CTS786470:CTU786470 DDO786470:DDQ786470 DNK786470:DNM786470 DXG786470:DXI786470 EHC786470:EHE786470 EQY786470:ERA786470 FAU786470:FAW786470 FKQ786470:FKS786470 FUM786470:FUO786470 GEI786470:GEK786470 GOE786470:GOG786470 GYA786470:GYC786470 HHW786470:HHY786470 HRS786470:HRU786470 IBO786470:IBQ786470 ILK786470:ILM786470 IVG786470:IVI786470 JFC786470:JFE786470 JOY786470:JPA786470 JYU786470:JYW786470 KIQ786470:KIS786470 KSM786470:KSO786470 LCI786470:LCK786470 LME786470:LMG786470 LWA786470:LWC786470 MFW786470:MFY786470 MPS786470:MPU786470 MZO786470:MZQ786470 NJK786470:NJM786470 NTG786470:NTI786470 ODC786470:ODE786470 OMY786470:ONA786470 OWU786470:OWW786470 PGQ786470:PGS786470 PQM786470:PQO786470 QAI786470:QAK786470 QKE786470:QKG786470 QUA786470:QUC786470 RDW786470:RDY786470 RNS786470:RNU786470 RXO786470:RXQ786470 SHK786470:SHM786470 SRG786470:SRI786470 TBC786470:TBE786470 TKY786470:TLA786470 TUU786470:TUW786470 UEQ786470:UES786470 UOM786470:UOO786470 UYI786470:UYK786470 VIE786470:VIG786470 VSA786470:VSC786470 WBW786470:WBY786470 WLS786470:WLU786470 WVO786470:WVQ786470 JC852006:JE852006 SY852006:TA852006 ACU852006:ACW852006 AMQ852006:AMS852006 AWM852006:AWO852006 BGI852006:BGK852006 BQE852006:BQG852006 CAA852006:CAC852006 CJW852006:CJY852006 CTS852006:CTU852006 DDO852006:DDQ852006 DNK852006:DNM852006 DXG852006:DXI852006 EHC852006:EHE852006 EQY852006:ERA852006 FAU852006:FAW852006 FKQ852006:FKS852006 FUM852006:FUO852006 GEI852006:GEK852006 GOE852006:GOG852006 GYA852006:GYC852006 HHW852006:HHY852006 HRS852006:HRU852006 IBO852006:IBQ852006 ILK852006:ILM852006 IVG852006:IVI852006 JFC852006:JFE852006 JOY852006:JPA852006 JYU852006:JYW852006 KIQ852006:KIS852006 KSM852006:KSO852006 LCI852006:LCK852006 LME852006:LMG852006 LWA852006:LWC852006 MFW852006:MFY852006 MPS852006:MPU852006 MZO852006:MZQ852006 NJK852006:NJM852006 NTG852006:NTI852006 ODC852006:ODE852006 OMY852006:ONA852006 OWU852006:OWW852006 PGQ852006:PGS852006 PQM852006:PQO852006 QAI852006:QAK852006 QKE852006:QKG852006 QUA852006:QUC852006 RDW852006:RDY852006 RNS852006:RNU852006 RXO852006:RXQ852006 SHK852006:SHM852006 SRG852006:SRI852006 TBC852006:TBE852006 TKY852006:TLA852006 TUU852006:TUW852006 UEQ852006:UES852006 UOM852006:UOO852006 UYI852006:UYK852006 VIE852006:VIG852006 VSA852006:VSC852006 WBW852006:WBY852006 WLS852006:WLU852006 WVO852006:WVQ852006 JC917542:JE917542 SY917542:TA917542 ACU917542:ACW917542 AMQ917542:AMS917542 AWM917542:AWO917542 BGI917542:BGK917542 BQE917542:BQG917542 CAA917542:CAC917542 CJW917542:CJY917542 CTS917542:CTU917542 DDO917542:DDQ917542 DNK917542:DNM917542 DXG917542:DXI917542 EHC917542:EHE917542 EQY917542:ERA917542 FAU917542:FAW917542 FKQ917542:FKS917542 FUM917542:FUO917542 GEI917542:GEK917542 GOE917542:GOG917542 GYA917542:GYC917542 HHW917542:HHY917542 HRS917542:HRU917542 IBO917542:IBQ917542 ILK917542:ILM917542 IVG917542:IVI917542 JFC917542:JFE917542 JOY917542:JPA917542 JYU917542:JYW917542 KIQ917542:KIS917542 KSM917542:KSO917542 LCI917542:LCK917542 LME917542:LMG917542 LWA917542:LWC917542 MFW917542:MFY917542 MPS917542:MPU917542 MZO917542:MZQ917542 NJK917542:NJM917542 NTG917542:NTI917542 ODC917542:ODE917542 OMY917542:ONA917542 OWU917542:OWW917542 PGQ917542:PGS917542 PQM917542:PQO917542 QAI917542:QAK917542 QKE917542:QKG917542 QUA917542:QUC917542 RDW917542:RDY917542 RNS917542:RNU917542 RXO917542:RXQ917542 SHK917542:SHM917542 SRG917542:SRI917542 TBC917542:TBE917542 TKY917542:TLA917542 TUU917542:TUW917542 UEQ917542:UES917542 UOM917542:UOO917542 UYI917542:UYK917542 VIE917542:VIG917542 VSA917542:VSC917542 WBW917542:WBY917542 WLS917542:WLU917542 WVO917542:WVQ917542 JC983078:JE983078 SY983078:TA983078 ACU983078:ACW983078 AMQ983078:AMS983078 AWM983078:AWO983078 BGI983078:BGK983078 BQE983078:BQG983078 CAA983078:CAC983078 CJW983078:CJY983078 CTS983078:CTU983078 DDO983078:DDQ983078 DNK983078:DNM983078 DXG983078:DXI983078 EHC983078:EHE983078 EQY983078:ERA983078 FAU983078:FAW983078 FKQ983078:FKS983078 FUM983078:FUO983078 GEI983078:GEK983078 GOE983078:GOG983078 GYA983078:GYC983078 HHW983078:HHY983078 HRS983078:HRU983078 IBO983078:IBQ983078 ILK983078:ILM983078 IVG983078:IVI983078 JFC983078:JFE983078 JOY983078:JPA983078 JYU983078:JYW983078 KIQ983078:KIS983078 KSM983078:KSO983078 LCI983078:LCK983078 LME983078:LMG983078 LWA983078:LWC983078 MFW983078:MFY983078 MPS983078:MPU983078 MZO983078:MZQ983078 NJK983078:NJM983078 NTG983078:NTI983078 ODC983078:ODE983078 OMY983078:ONA983078 OWU983078:OWW983078 PGQ983078:PGS983078 PQM983078:PQO983078 QAI983078:QAK983078 QKE983078:QKG983078 QUA983078:QUC983078 RDW983078:RDY983078 RNS983078:RNU983078 RXO983078:RXQ983078 SHK983078:SHM983078 SRG983078:SRI983078 TBC983078:TBE983078 TKY983078:TLA983078 TUU983078:TUW983078 UEQ983078:UES983078 UOM983078:UOO983078 UYI983078:UYK983078 VIE983078:VIG983078 VSA983078:VSC983078 WBW983078:WBY983078 WLS983078:WLU983078 WVO983078:WVQ983078 H65574:I65574 H983078:I983078 H917542:I917542 H852006:I852006 H786470:I786470 H720934:I720934 H655398:I655398 H589862:I589862 H524326:I524326 H458790:I458790 H393254:I393254 H327718:I327718 H262182:I262182 H196646:I196646 H131110:I131110">
      <formula1>(0.07*H65572)/1</formula1>
    </dataValidation>
    <dataValidation type="decimal" operator="lessThan" allowBlank="1" showInputMessage="1" showErrorMessage="1" promptTitle="Tähelepanu!" prompt="SiM toetus on kuni 25% projekti kogukuludest." sqref="I131111 I65575 I983079 I917543 I852007 I786471 I720935 I655399 I589863 I524327 I458791 I393255 I327719 I262183 I196647">
      <formula1>H65575*0.25</formula1>
    </dataValidation>
    <dataValidation type="decimal" operator="equal" allowBlank="1" showInputMessage="1" showErrorMessage="1" promptTitle="Tähelepanu!" prompt="Kogusumma peab olema võrdne projekti kogukuludega." sqref="C57:C58">
      <formula1>H92</formula1>
    </dataValidation>
    <dataValidation operator="equal" allowBlank="1" showErrorMessage="1" promptTitle="Tähelepanu!" prompt="AMIF tulu peab võrduma AMIF kuluga." sqref="B14"/>
    <dataValidation type="list" allowBlank="1" showInputMessage="1" showErrorMessage="1" errorTitle="Tähelepanu!" error="Vali ühik nimekirjast" promptTitle="Tähelepanu!" prompt="Vali ühik nimekirjast" sqref="D63:D65">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2,5%." sqref="G84">
      <formula1>ROUND(G83*7%,2)</formula1>
    </dataValidation>
    <dataValidation type="decimal" allowBlank="1" showInputMessage="1" showErrorMessage="1" errorTitle="Tähelepanu!" error="AMIF toetuse osakaal ei saa olla suurem kui 75%" promptTitle="Tähelepanu!" prompt="ISF toetuse osakaal ei saa olla suurem kui 75%" sqref="D15">
      <formula1>0</formula1>
      <formula2>75</formula2>
    </dataValidation>
    <dataValidation type="decimal" operator="equal" allowBlank="1" showInputMessage="1" showErrorMessage="1" errorTitle="Tähelepanu!" error="Tervik peab olema 100%" promptTitle="Tähelepanu!" prompt="Osakaalude summa peab olema 100%" sqref="D20">
      <formula1>100</formula1>
    </dataValidation>
    <dataValidation type="decimal" operator="equal" allowBlank="1" showInputMessage="1" showErrorMessage="1" sqref="C20">
      <formula1>D32</formula1>
    </dataValidation>
    <dataValidation type="custom" allowBlank="1" showInputMessage="1" showErrorMessage="1" sqref="D16">
      <formula1>IF(SUM(D15:D19)&gt;100," ",100-(D15+D17+D18+D19))</formula1>
    </dataValidation>
  </dataValidations>
  <pageMargins left="0.7" right="0.7" top="0.75" bottom="0.75" header="0.3" footer="0.3"/>
  <pageSetup paperSize="9" scale="8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6" x14ac:dyDescent="0.3">
      <c r="A1" s="17" t="s">
        <v>20</v>
      </c>
    </row>
    <row r="2" spans="1:1" ht="15.6" x14ac:dyDescent="0.3">
      <c r="A2" s="17" t="s">
        <v>21</v>
      </c>
    </row>
    <row r="3" spans="1:1" ht="15.75" x14ac:dyDescent="0.25">
      <c r="A3" s="17" t="s">
        <v>22</v>
      </c>
    </row>
    <row r="6" spans="1:1" ht="15.6" x14ac:dyDescent="0.3">
      <c r="A6" s="17" t="s">
        <v>30</v>
      </c>
    </row>
    <row r="7" spans="1:1" ht="15.75" x14ac:dyDescent="0.25">
      <c r="A7" s="17" t="s">
        <v>76</v>
      </c>
    </row>
    <row r="8" spans="1:1" s="13" customFormat="1" ht="15.6" x14ac:dyDescent="0.3">
      <c r="A8" s="17" t="s">
        <v>46</v>
      </c>
    </row>
    <row r="9" spans="1:1" ht="15.6" x14ac:dyDescent="0.3">
      <c r="A9" s="17" t="s">
        <v>47</v>
      </c>
    </row>
    <row r="12" spans="1:1" ht="15.6" x14ac:dyDescent="0.3">
      <c r="A12" s="17" t="s">
        <v>69</v>
      </c>
    </row>
    <row r="13" spans="1:1" ht="15.6" x14ac:dyDescent="0.3">
      <c r="A13" s="17" t="s">
        <v>70</v>
      </c>
    </row>
    <row r="14" spans="1:1" ht="15.6" x14ac:dyDescent="0.3">
      <c r="A14" s="17" t="s">
        <v>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J45"/>
  <sheetViews>
    <sheetView workbookViewId="0">
      <selection activeCell="K27" sqref="K27"/>
    </sheetView>
  </sheetViews>
  <sheetFormatPr defaultRowHeight="15" x14ac:dyDescent="0.25"/>
  <cols>
    <col min="1" max="1" width="4.28515625" style="13" customWidth="1"/>
    <col min="2" max="2" width="7" customWidth="1"/>
    <col min="3" max="3" width="36.28515625" customWidth="1"/>
    <col min="4" max="4" width="15.140625" customWidth="1"/>
    <col min="5" max="5" width="20.28515625" customWidth="1"/>
    <col min="6" max="6" width="17.42578125" customWidth="1"/>
    <col min="7" max="7" width="20" customWidth="1"/>
    <col min="8" max="8" width="15.140625" customWidth="1"/>
    <col min="9" max="9" width="17" customWidth="1"/>
    <col min="10" max="10" width="27" customWidth="1"/>
    <col min="11" max="11" width="11.85546875" customWidth="1"/>
  </cols>
  <sheetData>
    <row r="1" spans="2:10" s="13" customFormat="1" ht="15.6" x14ac:dyDescent="0.3">
      <c r="B1" s="27" t="str">
        <f>IF(H22=0,"",IF(H22=100,"","Tähelepanu! Tabel 1. Projekti maksumus ja tulud allikate lõikes (EUR), osakaalude summa ei moodusta 100%"))</f>
        <v/>
      </c>
      <c r="C1" s="17"/>
      <c r="D1" s="17"/>
      <c r="E1" s="17"/>
      <c r="F1" s="17"/>
      <c r="G1" s="17"/>
    </row>
    <row r="2" spans="2:10" s="13" customFormat="1" ht="15.6" x14ac:dyDescent="0.3">
      <c r="B2" s="27" t="str">
        <f>IF(E22=E37,"","Tähelepanu! Tabel 1. Projekti maksumus ja tulud allikate lõikes (EUR). Projekti tegelikud tulud kokku ei ole võrdne projekti tegelike kuludega.")</f>
        <v/>
      </c>
      <c r="C2" s="17"/>
      <c r="D2" s="17"/>
      <c r="E2" s="17"/>
      <c r="F2" s="17"/>
      <c r="G2" s="17"/>
    </row>
    <row r="3" spans="2:10" s="13" customFormat="1" ht="22.5" customHeight="1" x14ac:dyDescent="0.3">
      <c r="B3" s="27" t="str">
        <f>IF(D45=E37,"","Tähelepanu! Tabel 3. Projekti kulud meetmete lõikes (EUR) kokku ei ole võrdne Tabel 2. Kuluaruande koond tegelikud kulud kokku")</f>
        <v/>
      </c>
      <c r="C3" s="17"/>
      <c r="D3" s="17"/>
      <c r="E3" s="30"/>
      <c r="F3" s="17"/>
      <c r="G3" s="17"/>
    </row>
    <row r="4" spans="2:10" s="13" customFormat="1" ht="15.6" x14ac:dyDescent="0.3">
      <c r="B4" s="3" t="s">
        <v>59</v>
      </c>
      <c r="C4" s="17"/>
      <c r="D4" s="17"/>
      <c r="E4" s="17"/>
      <c r="F4" s="17"/>
      <c r="G4" s="17"/>
    </row>
    <row r="5" spans="2:10" s="13" customFormat="1" ht="15.6" x14ac:dyDescent="0.3">
      <c r="B5" s="30" t="s">
        <v>129</v>
      </c>
      <c r="C5" s="25"/>
      <c r="D5" s="25"/>
      <c r="E5" s="25"/>
      <c r="F5" s="25"/>
      <c r="G5" s="25"/>
    </row>
    <row r="6" spans="2:10" s="13" customFormat="1" ht="15.75" x14ac:dyDescent="0.25">
      <c r="B6" s="30" t="s">
        <v>168</v>
      </c>
      <c r="C6" s="25"/>
      <c r="D6" s="25"/>
      <c r="E6" s="25"/>
      <c r="F6" s="25"/>
      <c r="G6" s="25"/>
    </row>
    <row r="7" spans="2:10" s="13" customFormat="1" ht="15.75" x14ac:dyDescent="0.25">
      <c r="B7" s="30" t="s">
        <v>131</v>
      </c>
      <c r="C7" s="25"/>
      <c r="D7" s="25"/>
      <c r="E7" s="25"/>
      <c r="F7" s="25"/>
      <c r="G7" s="25"/>
    </row>
    <row r="8" spans="2:10" ht="15.6" x14ac:dyDescent="0.3">
      <c r="B8" s="30" t="s">
        <v>141</v>
      </c>
      <c r="C8" s="25"/>
      <c r="D8" s="25"/>
      <c r="E8" s="25"/>
      <c r="F8" s="25"/>
      <c r="G8" s="25"/>
    </row>
    <row r="9" spans="2:10" s="13" customFormat="1" ht="15.6" x14ac:dyDescent="0.3">
      <c r="B9" s="30" t="s">
        <v>155</v>
      </c>
      <c r="C9" s="25"/>
      <c r="D9" s="29"/>
      <c r="E9" s="29"/>
      <c r="F9" s="29"/>
      <c r="G9" s="29"/>
      <c r="H9" s="49"/>
    </row>
    <row r="10" spans="2:10" s="13" customFormat="1" ht="15.6" x14ac:dyDescent="0.3">
      <c r="B10" s="30"/>
      <c r="C10" s="25"/>
      <c r="D10" s="29"/>
      <c r="E10" s="29"/>
      <c r="F10" s="29"/>
      <c r="G10" s="29"/>
      <c r="H10" s="49"/>
    </row>
    <row r="11" spans="2:10" s="13" customFormat="1" ht="15.6" x14ac:dyDescent="0.3">
      <c r="B11" s="49"/>
      <c r="C11"/>
      <c r="D11" s="29"/>
      <c r="E11" s="29"/>
      <c r="F11" s="29"/>
      <c r="G11" s="29"/>
      <c r="H11" s="49"/>
      <c r="J11" s="121"/>
    </row>
    <row r="12" spans="2:10" x14ac:dyDescent="0.25">
      <c r="B12" s="49" t="s">
        <v>63</v>
      </c>
      <c r="J12" s="121"/>
    </row>
    <row r="13" spans="2:10" ht="15.75" x14ac:dyDescent="0.25">
      <c r="B13" s="31"/>
      <c r="C13" s="32"/>
      <c r="D13" s="32"/>
      <c r="E13" s="140" t="s">
        <v>145</v>
      </c>
      <c r="F13" s="141"/>
      <c r="G13" s="141"/>
      <c r="H13" s="141"/>
      <c r="I13" s="142" t="s">
        <v>48</v>
      </c>
      <c r="J13" s="121"/>
    </row>
    <row r="14" spans="2:10" ht="15.75" customHeight="1" x14ac:dyDescent="0.25">
      <c r="B14" s="31"/>
      <c r="C14" s="32"/>
      <c r="D14" s="32"/>
      <c r="E14" s="158" t="s">
        <v>65</v>
      </c>
      <c r="F14" s="50" t="s">
        <v>60</v>
      </c>
      <c r="G14" s="146" t="s">
        <v>65</v>
      </c>
      <c r="H14" s="50" t="s">
        <v>61</v>
      </c>
      <c r="I14" s="143"/>
      <c r="J14" s="121"/>
    </row>
    <row r="15" spans="2:10" ht="15.75" x14ac:dyDescent="0.25">
      <c r="B15" s="31"/>
      <c r="C15" s="32" t="s">
        <v>11</v>
      </c>
      <c r="D15" s="32" t="s">
        <v>15</v>
      </c>
      <c r="E15" s="159"/>
      <c r="F15" s="119">
        <v>0.5</v>
      </c>
      <c r="G15" s="147"/>
      <c r="H15" s="119" t="s">
        <v>142</v>
      </c>
      <c r="I15" s="144"/>
      <c r="J15" s="121"/>
    </row>
    <row r="16" spans="2:10" ht="15.75" x14ac:dyDescent="0.25">
      <c r="B16" s="35">
        <v>1</v>
      </c>
      <c r="C16" s="36" t="s">
        <v>81</v>
      </c>
      <c r="D16" s="58">
        <f>Eelarve!C15</f>
        <v>150818.25</v>
      </c>
      <c r="E16" s="120" t="s">
        <v>143</v>
      </c>
      <c r="F16" s="58">
        <f>(ROUND(0.5*D16,2))</f>
        <v>75409.13</v>
      </c>
      <c r="G16" s="120" t="s">
        <v>144</v>
      </c>
      <c r="H16" s="58">
        <f>ROUNDDOWN(D16-F16,2)</f>
        <v>75409.119999999995</v>
      </c>
      <c r="I16" s="65">
        <f>Eelarve!D15</f>
        <v>75</v>
      </c>
    </row>
    <row r="17" spans="2:9" ht="15.75" x14ac:dyDescent="0.25">
      <c r="B17" s="35">
        <v>2</v>
      </c>
      <c r="C17" s="36" t="s">
        <v>13</v>
      </c>
      <c r="D17" s="58">
        <f>Eelarve!C16</f>
        <v>50272.75</v>
      </c>
      <c r="E17" s="120" t="s">
        <v>143</v>
      </c>
      <c r="F17" s="58">
        <f>ROUND(0.5*D17,2)</f>
        <v>25136.38</v>
      </c>
      <c r="G17" s="120" t="s">
        <v>144</v>
      </c>
      <c r="H17" s="58">
        <f>ROUNDDOWN(D17-F17,2)</f>
        <v>25136.37</v>
      </c>
      <c r="I17" s="65">
        <f>Eelarve!D16</f>
        <v>25</v>
      </c>
    </row>
    <row r="18" spans="2:9" ht="15.75" x14ac:dyDescent="0.25">
      <c r="B18" s="35">
        <v>3</v>
      </c>
      <c r="C18" s="36" t="s">
        <v>154</v>
      </c>
      <c r="D18" s="58">
        <f>Eelarve!C17</f>
        <v>0</v>
      </c>
      <c r="E18" s="37"/>
      <c r="F18" s="58"/>
      <c r="G18" s="37"/>
      <c r="H18" s="58"/>
      <c r="I18" s="65">
        <f>Eelarve!D17</f>
        <v>0</v>
      </c>
    </row>
    <row r="19" spans="2:9" ht="15.75" x14ac:dyDescent="0.25">
      <c r="B19" s="35">
        <v>4</v>
      </c>
      <c r="C19" s="36" t="s">
        <v>14</v>
      </c>
      <c r="D19" s="58">
        <f>Eelarve!C18</f>
        <v>0</v>
      </c>
      <c r="E19" s="37"/>
      <c r="F19" s="58"/>
      <c r="G19" s="37"/>
      <c r="H19" s="58"/>
      <c r="I19" s="65">
        <f>Eelarve!D18</f>
        <v>0</v>
      </c>
    </row>
    <row r="20" spans="2:9" ht="15.75" x14ac:dyDescent="0.25">
      <c r="B20" s="35">
        <v>5</v>
      </c>
      <c r="C20" s="36" t="s">
        <v>38</v>
      </c>
      <c r="D20" s="58">
        <f>Eelarve!C19</f>
        <v>0</v>
      </c>
      <c r="E20" s="37"/>
      <c r="F20" s="58"/>
      <c r="G20" s="37"/>
      <c r="H20" s="58"/>
      <c r="I20" s="65">
        <f>Eelarve!D19</f>
        <v>0</v>
      </c>
    </row>
    <row r="21" spans="2:9" ht="15.75" x14ac:dyDescent="0.25">
      <c r="B21" s="154" t="s">
        <v>50</v>
      </c>
      <c r="C21" s="155"/>
      <c r="D21" s="42">
        <f>SUM(D16:D20)</f>
        <v>201091</v>
      </c>
      <c r="E21" s="38"/>
      <c r="F21" s="42">
        <f>F16+F17</f>
        <v>100545.51000000001</v>
      </c>
      <c r="G21" s="38"/>
      <c r="H21" s="42">
        <f>SUM(H16:H20)</f>
        <v>100545.48999999999</v>
      </c>
      <c r="I21" s="42">
        <f>SUM(I16:I20)</f>
        <v>100</v>
      </c>
    </row>
    <row r="23" spans="2:9" s="13" customFormat="1" x14ac:dyDescent="0.25"/>
    <row r="24" spans="2:9" x14ac:dyDescent="0.25">
      <c r="B24" s="49" t="s">
        <v>64</v>
      </c>
    </row>
    <row r="25" spans="2:9" ht="15.75" x14ac:dyDescent="0.25">
      <c r="B25" s="148" t="s">
        <v>11</v>
      </c>
      <c r="C25" s="149"/>
      <c r="D25" s="142" t="s">
        <v>15</v>
      </c>
      <c r="E25" s="140" t="s">
        <v>110</v>
      </c>
      <c r="F25" s="141"/>
      <c r="G25" s="141"/>
      <c r="H25" s="141"/>
      <c r="I25" s="142" t="s">
        <v>48</v>
      </c>
    </row>
    <row r="26" spans="2:9" ht="15.75" x14ac:dyDescent="0.25">
      <c r="B26" s="150"/>
      <c r="C26" s="151"/>
      <c r="D26" s="143"/>
      <c r="E26" s="156" t="s">
        <v>60</v>
      </c>
      <c r="F26" s="157"/>
      <c r="G26" s="156" t="s">
        <v>61</v>
      </c>
      <c r="H26" s="157"/>
      <c r="I26" s="143"/>
    </row>
    <row r="27" spans="2:9" ht="36" customHeight="1" x14ac:dyDescent="0.25">
      <c r="B27" s="152"/>
      <c r="C27" s="153"/>
      <c r="D27" s="144"/>
      <c r="E27" s="33" t="s">
        <v>62</v>
      </c>
      <c r="F27" s="52" t="s">
        <v>12</v>
      </c>
      <c r="G27" s="51" t="s">
        <v>62</v>
      </c>
      <c r="H27" s="52" t="s">
        <v>12</v>
      </c>
      <c r="I27" s="144"/>
    </row>
    <row r="28" spans="2:9" ht="15.75" x14ac:dyDescent="0.25">
      <c r="B28" s="35">
        <v>1</v>
      </c>
      <c r="C28" s="36" t="s">
        <v>81</v>
      </c>
      <c r="D28" s="58">
        <f>F28+H28</f>
        <v>75409.13</v>
      </c>
      <c r="E28" s="24">
        <v>42188</v>
      </c>
      <c r="F28" s="62">
        <v>75409.13</v>
      </c>
      <c r="G28" s="24"/>
      <c r="H28" s="62"/>
      <c r="I28" s="65">
        <f>Eelarve!D15</f>
        <v>75</v>
      </c>
    </row>
    <row r="29" spans="2:9" ht="15.75" x14ac:dyDescent="0.25">
      <c r="B29" s="35">
        <v>2</v>
      </c>
      <c r="C29" s="36" t="s">
        <v>13</v>
      </c>
      <c r="D29" s="58">
        <f>F29+H29</f>
        <v>25136.38</v>
      </c>
      <c r="E29" s="24">
        <v>42188</v>
      </c>
      <c r="F29" s="62">
        <v>25136.38</v>
      </c>
      <c r="G29" s="24"/>
      <c r="H29" s="62"/>
      <c r="I29" s="65">
        <f>Eelarve!D16</f>
        <v>25</v>
      </c>
    </row>
    <row r="30" spans="2:9" ht="15.75" x14ac:dyDescent="0.25">
      <c r="B30" s="35">
        <v>3</v>
      </c>
      <c r="C30" s="36" t="s">
        <v>154</v>
      </c>
      <c r="D30" s="58">
        <f>F30+H30</f>
        <v>0</v>
      </c>
      <c r="E30" s="24"/>
      <c r="F30" s="62"/>
      <c r="G30" s="24"/>
      <c r="H30" s="62"/>
      <c r="I30" s="65">
        <f>Eelarve!D17</f>
        <v>0</v>
      </c>
    </row>
    <row r="31" spans="2:9" ht="15.75" x14ac:dyDescent="0.25">
      <c r="B31" s="35">
        <v>4</v>
      </c>
      <c r="C31" s="36" t="s">
        <v>14</v>
      </c>
      <c r="D31" s="58">
        <f>F31+H31</f>
        <v>0</v>
      </c>
      <c r="E31" s="24"/>
      <c r="F31" s="62"/>
      <c r="G31" s="24"/>
      <c r="H31" s="62"/>
      <c r="I31" s="65">
        <f>Eelarve!D18</f>
        <v>0</v>
      </c>
    </row>
    <row r="32" spans="2:9" ht="15.75" x14ac:dyDescent="0.25">
      <c r="B32" s="35">
        <v>5</v>
      </c>
      <c r="C32" s="36" t="s">
        <v>38</v>
      </c>
      <c r="D32" s="58">
        <f>F32+H32</f>
        <v>0</v>
      </c>
      <c r="E32" s="24"/>
      <c r="F32" s="62"/>
      <c r="G32" s="24"/>
      <c r="H32" s="62"/>
      <c r="I32" s="65">
        <f>Eelarve!D19</f>
        <v>0</v>
      </c>
    </row>
    <row r="33" spans="2:10" ht="15.75" x14ac:dyDescent="0.25">
      <c r="B33" s="154" t="s">
        <v>50</v>
      </c>
      <c r="C33" s="155"/>
      <c r="D33" s="42">
        <f>SUM(D28:D32)</f>
        <v>100545.51000000001</v>
      </c>
      <c r="E33" s="38"/>
      <c r="F33" s="42">
        <f>SUM(F28:F32)</f>
        <v>100545.51000000001</v>
      </c>
      <c r="G33" s="38"/>
      <c r="H33" s="42">
        <f>SUM(H28:H32)</f>
        <v>0</v>
      </c>
      <c r="I33" s="42">
        <f>SUM(I28:I32)</f>
        <v>100</v>
      </c>
    </row>
    <row r="34" spans="2:10" x14ac:dyDescent="0.25">
      <c r="B34" s="13" t="s">
        <v>111</v>
      </c>
    </row>
    <row r="36" spans="2:10" x14ac:dyDescent="0.25">
      <c r="B36" s="49" t="s">
        <v>146</v>
      </c>
      <c r="J36" s="53"/>
    </row>
    <row r="38" spans="2:10" ht="15" customHeight="1" x14ac:dyDescent="0.25">
      <c r="B38" s="145" t="s">
        <v>156</v>
      </c>
      <c r="C38" s="145"/>
      <c r="D38" s="145"/>
      <c r="E38" s="145"/>
      <c r="F38" s="145"/>
      <c r="G38" s="145"/>
      <c r="H38" s="145"/>
    </row>
    <row r="39" spans="2:10" x14ac:dyDescent="0.25">
      <c r="B39" s="145"/>
      <c r="C39" s="145"/>
      <c r="D39" s="145"/>
      <c r="E39" s="145"/>
      <c r="F39" s="145"/>
      <c r="G39" s="145"/>
      <c r="H39" s="145"/>
    </row>
    <row r="42" spans="2:10" x14ac:dyDescent="0.25">
      <c r="B42" t="s">
        <v>77</v>
      </c>
    </row>
    <row r="44" spans="2:10" x14ac:dyDescent="0.25">
      <c r="B44" t="s">
        <v>157</v>
      </c>
    </row>
    <row r="45" spans="2:10" x14ac:dyDescent="0.25">
      <c r="B45" s="75" t="s">
        <v>158</v>
      </c>
    </row>
  </sheetData>
  <sheetProtection selectLockedCells="1"/>
  <mergeCells count="13">
    <mergeCell ref="E13:H13"/>
    <mergeCell ref="I13:I15"/>
    <mergeCell ref="E25:H25"/>
    <mergeCell ref="B38:H39"/>
    <mergeCell ref="G14:G15"/>
    <mergeCell ref="I25:I27"/>
    <mergeCell ref="D25:D27"/>
    <mergeCell ref="B25:C27"/>
    <mergeCell ref="B21:C21"/>
    <mergeCell ref="B33:C33"/>
    <mergeCell ref="E26:F26"/>
    <mergeCell ref="G26:H26"/>
    <mergeCell ref="E14:E15"/>
  </mergeCells>
  <conditionalFormatting sqref="I21">
    <cfRule type="cellIs" dxfId="33" priority="4" operator="equal">
      <formula>0</formula>
    </cfRule>
    <cfRule type="cellIs" dxfId="32" priority="5" operator="lessThan">
      <formula>100</formula>
    </cfRule>
    <cfRule type="cellIs" dxfId="31" priority="6" operator="greaterThan">
      <formula>100</formula>
    </cfRule>
  </conditionalFormatting>
  <conditionalFormatting sqref="I33">
    <cfRule type="cellIs" dxfId="30" priority="1" operator="equal">
      <formula>0</formula>
    </cfRule>
    <cfRule type="cellIs" dxfId="29" priority="2" operator="lessThan">
      <formula>100</formula>
    </cfRule>
    <cfRule type="cellIs" dxfId="28" priority="3" operator="greaterThan">
      <formula>100</formula>
    </cfRule>
  </conditionalFormatting>
  <dataValidations count="6">
    <dataValidation type="decimal" operator="equal" allowBlank="1" showInputMessage="1" showErrorMessage="1" sqref="D33:E33">
      <formula1>D43</formula1>
    </dataValidation>
    <dataValidation type="decimal" operator="equal" allowBlank="1" showInputMessage="1" showErrorMessage="1" errorTitle="Tähelepanu!" error="Tervik peab olema 100%" promptTitle="Tähelepanu!" prompt="Osakaalude summa peab olema 100%" sqref="I21 I33">
      <formula1>100</formula1>
    </dataValidation>
    <dataValidation type="decimal" allowBlank="1" showInputMessage="1" showErrorMessage="1" errorTitle="Tähelepanu!" error="AMIF toetuse osakaal ei saa olla suurem kui 75%" promptTitle="Tähelepanu!" prompt="ISF toetuse osakaal ei saa olla suurem kui 75%" sqref="I28 I16">
      <formula1>0</formula1>
      <formula2>75</formula2>
    </dataValidation>
    <dataValidation operator="equal" allowBlank="1" showErrorMessage="1" promptTitle="Tähelepanu!" prompt="AMIF tulu peab võrduma AMIF kuluga." sqref="C15 B25"/>
    <dataValidation type="custom" allowBlank="1" showInputMessage="1" showErrorMessage="1" sqref="I17 I29">
      <formula1>IF(SUM(I16:I20)&gt;100," ",100-(I16+I18+I19+I20))</formula1>
    </dataValidation>
    <dataValidation type="decimal" operator="equal" allowBlank="1" showInputMessage="1" showErrorMessage="1" sqref="D21:E21">
      <formula1>D32</formula1>
    </dataValidation>
  </dataValidations>
  <pageMargins left="0.7" right="0.7" top="0.75" bottom="0.75" header="0.3" footer="0.3"/>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6"/>
  <sheetViews>
    <sheetView tabSelected="1" workbookViewId="0">
      <selection activeCell="L19" sqref="L19"/>
    </sheetView>
  </sheetViews>
  <sheetFormatPr defaultColWidth="9.140625" defaultRowHeight="15.75" x14ac:dyDescent="0.25"/>
  <cols>
    <col min="1" max="1" width="3.7109375" style="17" customWidth="1"/>
    <col min="2" max="2" width="27.140625" style="1" customWidth="1"/>
    <col min="3" max="3" width="41.85546875" style="1" customWidth="1"/>
    <col min="4" max="4" width="17.28515625" style="1" customWidth="1"/>
    <col min="5" max="5" width="18.42578125" style="1" customWidth="1"/>
    <col min="6" max="6" width="18.140625" style="1" customWidth="1"/>
    <col min="7" max="7" width="12.140625" style="1" bestFit="1" customWidth="1"/>
    <col min="8" max="8" width="11.42578125" style="1" customWidth="1"/>
    <col min="9" max="11" width="9.140625" style="1"/>
    <col min="12" max="12" width="9.140625" style="1" customWidth="1"/>
    <col min="13" max="14" width="9.140625" style="1"/>
    <col min="15" max="15" width="10.7109375" style="1" customWidth="1"/>
    <col min="16" max="16" width="8.85546875" style="1" customWidth="1"/>
    <col min="17" max="16384" width="9.140625" style="1"/>
  </cols>
  <sheetData>
    <row r="1" spans="2:16" s="17" customFormat="1" x14ac:dyDescent="0.25">
      <c r="B1" s="27" t="str">
        <f>IF(G20=0,"",IF(G20=100,"","Tähelepanu! Tabel 1. Projekti maksumus ja tulud allikate lõikes (EUR), osakaalude summa ei moodusta 100%"))</f>
        <v/>
      </c>
      <c r="E1" s="123"/>
    </row>
    <row r="2" spans="2:16" s="17" customFormat="1" ht="15.6" x14ac:dyDescent="0.3">
      <c r="B2" s="27" t="str">
        <f>IF(D20=D33,"","Tähelepanu! Tabel 1. Projekti maksumus ja tulud allikate lõikes (EUR). Projekti tegelikud tulud kokku ei ole võrdne projekti tegelike kuludega.")</f>
        <v/>
      </c>
    </row>
    <row r="3" spans="2:16" s="17" customFormat="1" ht="15.6" x14ac:dyDescent="0.3">
      <c r="B3" s="27"/>
      <c r="E3" s="30"/>
    </row>
    <row r="4" spans="2:16" ht="15.6" x14ac:dyDescent="0.3">
      <c r="B4" s="3" t="s">
        <v>0</v>
      </c>
    </row>
    <row r="5" spans="2:16" s="25" customFormat="1" ht="15.6" x14ac:dyDescent="0.3">
      <c r="B5" s="162" t="s">
        <v>129</v>
      </c>
      <c r="C5" s="162"/>
    </row>
    <row r="6" spans="2:16" s="25" customFormat="1" x14ac:dyDescent="0.25">
      <c r="B6" s="111" t="s">
        <v>168</v>
      </c>
      <c r="C6" s="111"/>
    </row>
    <row r="7" spans="2:16" s="25" customFormat="1" x14ac:dyDescent="0.25">
      <c r="B7" s="162" t="s">
        <v>131</v>
      </c>
      <c r="C7" s="162"/>
    </row>
    <row r="8" spans="2:16" s="25" customFormat="1" ht="15.6" x14ac:dyDescent="0.3">
      <c r="B8" s="162" t="s">
        <v>141</v>
      </c>
      <c r="C8" s="162"/>
    </row>
    <row r="9" spans="2:16" s="25" customFormat="1" ht="15.6" x14ac:dyDescent="0.3">
      <c r="B9" s="162" t="s">
        <v>155</v>
      </c>
      <c r="C9" s="162"/>
      <c r="D9" s="29"/>
      <c r="E9" s="29"/>
      <c r="F9" s="29"/>
      <c r="G9" s="29"/>
      <c r="H9" s="29"/>
      <c r="I9" s="29"/>
      <c r="J9" s="29"/>
      <c r="K9" s="29"/>
      <c r="L9" s="29"/>
      <c r="M9" s="29"/>
      <c r="N9" s="29"/>
      <c r="O9" s="29"/>
      <c r="P9" s="29"/>
    </row>
    <row r="10" spans="2:16" ht="15.6" x14ac:dyDescent="0.3">
      <c r="B10" s="163"/>
      <c r="C10" s="163"/>
      <c r="D10" s="7"/>
      <c r="E10" s="6"/>
      <c r="F10" s="6"/>
      <c r="G10" s="6"/>
      <c r="H10" s="6"/>
      <c r="I10" s="6"/>
      <c r="J10" s="6"/>
      <c r="K10" s="6"/>
      <c r="L10" s="6"/>
      <c r="M10" s="6"/>
      <c r="N10" s="6"/>
      <c r="O10" s="6"/>
      <c r="P10" s="6"/>
    </row>
    <row r="11" spans="2:16" ht="15.6" x14ac:dyDescent="0.3">
      <c r="I11" s="6"/>
      <c r="J11" s="6"/>
      <c r="K11" s="6"/>
      <c r="L11" s="6"/>
      <c r="M11" s="6"/>
      <c r="N11" s="6"/>
      <c r="O11" s="6"/>
      <c r="P11" s="6"/>
    </row>
    <row r="13" spans="2:16" x14ac:dyDescent="0.25">
      <c r="B13" s="160" t="s">
        <v>113</v>
      </c>
      <c r="C13" s="161"/>
      <c r="D13" s="20"/>
      <c r="E13" s="20"/>
    </row>
    <row r="14" spans="2:16" ht="47.25" x14ac:dyDescent="0.25">
      <c r="B14" s="32" t="s">
        <v>11</v>
      </c>
      <c r="C14" s="33" t="s">
        <v>56</v>
      </c>
      <c r="D14" s="103" t="s">
        <v>58</v>
      </c>
      <c r="E14" s="33" t="s">
        <v>161</v>
      </c>
      <c r="F14" s="34" t="s">
        <v>57</v>
      </c>
      <c r="G14" s="21" t="s">
        <v>48</v>
      </c>
    </row>
    <row r="15" spans="2:16" ht="15.6" x14ac:dyDescent="0.3">
      <c r="B15" s="36" t="s">
        <v>102</v>
      </c>
      <c r="C15" s="58">
        <f>Eelarve!C15</f>
        <v>150818.25</v>
      </c>
      <c r="D15" s="58">
        <f>E15+F15</f>
        <v>5381.27</v>
      </c>
      <c r="E15" s="58">
        <v>5381.27</v>
      </c>
      <c r="F15" s="58">
        <v>0</v>
      </c>
      <c r="G15" s="59">
        <f>Eelarve!D15</f>
        <v>75</v>
      </c>
    </row>
    <row r="16" spans="2:16" ht="15.6" x14ac:dyDescent="0.3">
      <c r="B16" s="36" t="s">
        <v>103</v>
      </c>
      <c r="C16" s="58">
        <f>Eelarve!C16</f>
        <v>50272.75</v>
      </c>
      <c r="D16" s="58">
        <f t="shared" ref="D16:D19" si="0">E16+F16</f>
        <v>1793.76</v>
      </c>
      <c r="E16" s="58">
        <v>1793.76</v>
      </c>
      <c r="F16" s="58">
        <v>0</v>
      </c>
      <c r="G16" s="59">
        <f>Eelarve!D16</f>
        <v>25</v>
      </c>
      <c r="I16" s="6"/>
    </row>
    <row r="17" spans="1:11" s="17" customFormat="1" ht="15.6" x14ac:dyDescent="0.3">
      <c r="B17" s="36" t="s">
        <v>153</v>
      </c>
      <c r="C17" s="58">
        <f>Eelarve!C17</f>
        <v>0</v>
      </c>
      <c r="D17" s="58">
        <f t="shared" si="0"/>
        <v>0</v>
      </c>
      <c r="E17" s="58">
        <v>0</v>
      </c>
      <c r="F17" s="58">
        <v>0</v>
      </c>
      <c r="G17" s="59">
        <f>Eelarve!D17</f>
        <v>0</v>
      </c>
      <c r="I17" s="6"/>
    </row>
    <row r="18" spans="1:11" ht="15.6" x14ac:dyDescent="0.3">
      <c r="B18" s="36" t="s">
        <v>104</v>
      </c>
      <c r="C18" s="58">
        <f>Eelarve!C18</f>
        <v>0</v>
      </c>
      <c r="D18" s="58">
        <f t="shared" si="0"/>
        <v>0</v>
      </c>
      <c r="E18" s="58">
        <v>0</v>
      </c>
      <c r="F18" s="58">
        <v>0</v>
      </c>
      <c r="G18" s="59">
        <f>Eelarve!D18</f>
        <v>0</v>
      </c>
    </row>
    <row r="19" spans="1:11" s="17" customFormat="1" ht="31.5" x14ac:dyDescent="0.25">
      <c r="B19" s="87" t="s">
        <v>105</v>
      </c>
      <c r="C19" s="58">
        <f>Eelarve!C19</f>
        <v>0</v>
      </c>
      <c r="D19" s="58">
        <f t="shared" si="0"/>
        <v>0</v>
      </c>
      <c r="E19" s="58">
        <v>0</v>
      </c>
      <c r="F19" s="58">
        <v>0</v>
      </c>
      <c r="G19" s="59">
        <f>Eelarve!D19</f>
        <v>0</v>
      </c>
    </row>
    <row r="20" spans="1:11" ht="31.5" x14ac:dyDescent="0.25">
      <c r="B20" s="106" t="s">
        <v>50</v>
      </c>
      <c r="C20" s="42">
        <f>SUM(C15:C19)</f>
        <v>201091</v>
      </c>
      <c r="D20" s="42">
        <f>SUM(D15:D19)</f>
        <v>7175.0300000000007</v>
      </c>
      <c r="E20" s="42">
        <f>SUM(E15:E19)</f>
        <v>7175.0300000000007</v>
      </c>
      <c r="F20" s="42">
        <f>SUM(F15:F19)</f>
        <v>0</v>
      </c>
      <c r="G20" s="22">
        <f>SUM(G15:G19)</f>
        <v>100</v>
      </c>
    </row>
    <row r="21" spans="1:11" x14ac:dyDescent="0.25">
      <c r="B21" s="1" t="s">
        <v>114</v>
      </c>
    </row>
    <row r="23" spans="1:11" s="17" customFormat="1" x14ac:dyDescent="0.25">
      <c r="B23" s="8" t="s">
        <v>115</v>
      </c>
      <c r="C23" s="1"/>
      <c r="D23" s="7"/>
      <c r="E23" s="6"/>
      <c r="F23" s="6"/>
      <c r="G23" s="6"/>
      <c r="H23" s="6"/>
    </row>
    <row r="24" spans="1:11" ht="78.75" customHeight="1" x14ac:dyDescent="0.25">
      <c r="B24" s="104" t="s">
        <v>2</v>
      </c>
      <c r="C24" s="85" t="s">
        <v>9</v>
      </c>
      <c r="D24" s="85" t="s">
        <v>116</v>
      </c>
      <c r="E24" s="85" t="s">
        <v>162</v>
      </c>
      <c r="F24" s="85" t="s">
        <v>37</v>
      </c>
      <c r="G24" s="26" t="s">
        <v>3</v>
      </c>
    </row>
    <row r="25" spans="1:11" s="12" customFormat="1" x14ac:dyDescent="0.25">
      <c r="A25" s="17"/>
      <c r="B25" s="9" t="s">
        <v>68</v>
      </c>
      <c r="C25" s="66">
        <f>Eelarve!D24</f>
        <v>26091</v>
      </c>
      <c r="D25" s="66">
        <f>SUM(E25:F25)</f>
        <v>7175.0300000000007</v>
      </c>
      <c r="E25" s="66">
        <f>'1. Tööjõukulud'!I16</f>
        <v>7175.0300000000007</v>
      </c>
      <c r="F25" s="66">
        <f>'1. Tööjõukulud'!I35</f>
        <v>0</v>
      </c>
      <c r="G25" s="66">
        <f t="shared" ref="G25:G33" si="1">IFERROR(ROUND(D25/C25*100,2),0)</f>
        <v>27.5</v>
      </c>
      <c r="K25"/>
    </row>
    <row r="26" spans="1:11" x14ac:dyDescent="0.25">
      <c r="B26" s="9" t="s">
        <v>126</v>
      </c>
      <c r="C26" s="66">
        <f>Eelarve!D25</f>
        <v>0</v>
      </c>
      <c r="D26" s="66">
        <f>SUM(E26,F26)</f>
        <v>0</v>
      </c>
      <c r="E26" s="66">
        <f>'2. Lähetuskulud'!I23</f>
        <v>0</v>
      </c>
      <c r="F26" s="66">
        <f>'2. Lähetuskulud'!I41</f>
        <v>0</v>
      </c>
      <c r="G26" s="66">
        <f t="shared" si="1"/>
        <v>0</v>
      </c>
      <c r="K26"/>
    </row>
    <row r="27" spans="1:11" ht="31.5" x14ac:dyDescent="0.25">
      <c r="B27" s="10" t="s">
        <v>117</v>
      </c>
      <c r="C27" s="66">
        <f>Eelarve!D28</f>
        <v>0</v>
      </c>
      <c r="D27" s="66">
        <f t="shared" ref="D27:D29" si="2">SUM(E27,F27)</f>
        <v>0</v>
      </c>
      <c r="E27" s="66">
        <f>' 3. EL avalikustamise kulud'!I23</f>
        <v>0</v>
      </c>
      <c r="F27" s="66">
        <f>' 3. EL avalikustamise kulud'!I41</f>
        <v>0</v>
      </c>
      <c r="G27" s="66">
        <f t="shared" si="1"/>
        <v>0</v>
      </c>
    </row>
    <row r="28" spans="1:11" s="17" customFormat="1" ht="31.5" x14ac:dyDescent="0.25">
      <c r="B28" s="10" t="s">
        <v>118</v>
      </c>
      <c r="C28" s="66">
        <f>Eelarve!G74</f>
        <v>175000</v>
      </c>
      <c r="D28" s="66">
        <f t="shared" si="2"/>
        <v>0</v>
      </c>
      <c r="E28" s="66">
        <f>'4. Seadmed, varust, IKT'!I7</f>
        <v>0</v>
      </c>
      <c r="F28" s="66">
        <f>'4. Seadmed, varust, IKT'!I25</f>
        <v>0</v>
      </c>
      <c r="G28" s="66">
        <f t="shared" si="1"/>
        <v>0</v>
      </c>
    </row>
    <row r="29" spans="1:11" s="17" customFormat="1" x14ac:dyDescent="0.25">
      <c r="B29" s="10" t="s">
        <v>106</v>
      </c>
      <c r="C29" s="66">
        <f>Eelarve!G77</f>
        <v>0</v>
      </c>
      <c r="D29" s="66">
        <f t="shared" si="2"/>
        <v>0</v>
      </c>
      <c r="E29" s="66">
        <f>'5. Kinnisvara'!I23</f>
        <v>0</v>
      </c>
      <c r="F29" s="66">
        <f>'5. Kinnisvara'!I41</f>
        <v>0</v>
      </c>
      <c r="G29" s="66">
        <f t="shared" si="1"/>
        <v>0</v>
      </c>
    </row>
    <row r="30" spans="1:11" s="17" customFormat="1" x14ac:dyDescent="0.25">
      <c r="B30" s="10" t="s">
        <v>107</v>
      </c>
      <c r="C30" s="66">
        <f>Eelarve!D29</f>
        <v>0</v>
      </c>
      <c r="D30" s="66">
        <f>SUM(E30:F30)</f>
        <v>0</v>
      </c>
      <c r="E30" s="66">
        <v>0</v>
      </c>
      <c r="F30" s="66">
        <f>'6. Muud otsesed kulud'!I41</f>
        <v>0</v>
      </c>
      <c r="G30" s="66">
        <f t="shared" si="1"/>
        <v>0</v>
      </c>
    </row>
    <row r="31" spans="1:11" x14ac:dyDescent="0.25">
      <c r="B31" s="11" t="s">
        <v>36</v>
      </c>
      <c r="C31" s="67">
        <f>SUM(C25:C30)</f>
        <v>201091</v>
      </c>
      <c r="D31" s="67">
        <f t="shared" ref="D31:G31" si="3">SUM(D25:D30)</f>
        <v>7175.0300000000007</v>
      </c>
      <c r="E31" s="67">
        <f t="shared" si="3"/>
        <v>7175.0300000000007</v>
      </c>
      <c r="F31" s="67">
        <f t="shared" si="3"/>
        <v>0</v>
      </c>
      <c r="G31" s="67">
        <f t="shared" si="3"/>
        <v>27.5</v>
      </c>
    </row>
    <row r="32" spans="1:11" x14ac:dyDescent="0.25">
      <c r="B32" s="11" t="s">
        <v>10</v>
      </c>
      <c r="C32" s="67">
        <f>Eelarve!D31</f>
        <v>0</v>
      </c>
      <c r="D32" s="67">
        <f>SUM(E32,F32)</f>
        <v>0</v>
      </c>
      <c r="E32" s="68">
        <v>0</v>
      </c>
      <c r="F32" s="68">
        <v>0</v>
      </c>
      <c r="G32" s="67">
        <f t="shared" si="1"/>
        <v>0</v>
      </c>
    </row>
    <row r="33" spans="2:7" x14ac:dyDescent="0.25">
      <c r="B33" s="9" t="s">
        <v>8</v>
      </c>
      <c r="C33" s="66">
        <f>SUM(C31:C32)</f>
        <v>201091</v>
      </c>
      <c r="D33" s="66">
        <f>SUM(D31:D32)</f>
        <v>7175.0300000000007</v>
      </c>
      <c r="E33" s="66">
        <f t="shared" ref="E33:F33" si="4">SUM(E31:E32)</f>
        <v>7175.0300000000007</v>
      </c>
      <c r="F33" s="66">
        <f t="shared" si="4"/>
        <v>0</v>
      </c>
      <c r="G33" s="66">
        <f t="shared" si="1"/>
        <v>3.57</v>
      </c>
    </row>
    <row r="34" spans="2:7" x14ac:dyDescent="0.25">
      <c r="B34" s="17" t="s">
        <v>114</v>
      </c>
      <c r="C34"/>
      <c r="D34"/>
      <c r="E34"/>
      <c r="G34" s="69"/>
    </row>
    <row r="35" spans="2:7" ht="16.5" customHeight="1" x14ac:dyDescent="0.25">
      <c r="B35" s="17"/>
      <c r="C35" s="17"/>
      <c r="D35" s="17"/>
    </row>
    <row r="36" spans="2:7" s="17" customFormat="1" x14ac:dyDescent="0.25">
      <c r="B36" s="14" t="s">
        <v>112</v>
      </c>
      <c r="C36" s="16"/>
      <c r="D36" s="13"/>
    </row>
    <row r="37" spans="2:7" s="17" customFormat="1" ht="47.25" x14ac:dyDescent="0.25">
      <c r="B37" s="15"/>
      <c r="C37" s="55" t="s">
        <v>67</v>
      </c>
      <c r="D37" s="54" t="s">
        <v>66</v>
      </c>
      <c r="E37" s="18" t="s">
        <v>162</v>
      </c>
      <c r="F37" s="5" t="s">
        <v>37</v>
      </c>
    </row>
    <row r="38" spans="2:7" s="17" customFormat="1" ht="31.5" x14ac:dyDescent="0.25">
      <c r="B38" s="87" t="s">
        <v>83</v>
      </c>
      <c r="C38" s="70">
        <f>Eelarve!C36</f>
        <v>201091</v>
      </c>
      <c r="D38" s="71">
        <f>E38+F38</f>
        <v>7175.0300000000007</v>
      </c>
      <c r="E38" s="62">
        <f>E33</f>
        <v>7175.0300000000007</v>
      </c>
      <c r="F38" s="62">
        <v>0</v>
      </c>
    </row>
    <row r="39" spans="2:7" s="17" customFormat="1" ht="31.5" x14ac:dyDescent="0.25">
      <c r="B39" s="87" t="s">
        <v>108</v>
      </c>
      <c r="C39" s="70">
        <f>Eelarve!C37</f>
        <v>0</v>
      </c>
      <c r="D39" s="71">
        <f t="shared" ref="D39:D58" si="5">E39+F39</f>
        <v>0</v>
      </c>
      <c r="E39" s="62">
        <v>0</v>
      </c>
      <c r="F39" s="62">
        <v>0</v>
      </c>
    </row>
    <row r="40" spans="2:7" s="17" customFormat="1" ht="31.5" x14ac:dyDescent="0.25">
      <c r="B40" s="87" t="s">
        <v>84</v>
      </c>
      <c r="C40" s="70">
        <f>Eelarve!C38</f>
        <v>0</v>
      </c>
      <c r="D40" s="71">
        <f t="shared" si="5"/>
        <v>0</v>
      </c>
      <c r="E40" s="62">
        <v>0</v>
      </c>
      <c r="F40" s="62">
        <v>0</v>
      </c>
    </row>
    <row r="41" spans="2:7" s="17" customFormat="1" x14ac:dyDescent="0.25">
      <c r="B41" s="87" t="s">
        <v>85</v>
      </c>
      <c r="C41" s="70">
        <f>Eelarve!C39</f>
        <v>0</v>
      </c>
      <c r="D41" s="71">
        <f t="shared" si="5"/>
        <v>0</v>
      </c>
      <c r="E41" s="62">
        <v>0</v>
      </c>
      <c r="F41" s="62">
        <v>0</v>
      </c>
    </row>
    <row r="42" spans="2:7" s="17" customFormat="1" x14ac:dyDescent="0.25">
      <c r="B42" s="87" t="s">
        <v>86</v>
      </c>
      <c r="C42" s="70">
        <f>Eelarve!C40</f>
        <v>0</v>
      </c>
      <c r="D42" s="71">
        <f t="shared" si="5"/>
        <v>0</v>
      </c>
      <c r="E42" s="62">
        <v>0</v>
      </c>
      <c r="F42" s="62">
        <v>0</v>
      </c>
    </row>
    <row r="43" spans="2:7" s="17" customFormat="1" x14ac:dyDescent="0.25">
      <c r="B43" s="87" t="s">
        <v>87</v>
      </c>
      <c r="C43" s="70">
        <f>Eelarve!C41</f>
        <v>0</v>
      </c>
      <c r="D43" s="71">
        <f t="shared" si="5"/>
        <v>0</v>
      </c>
      <c r="E43" s="62">
        <v>0</v>
      </c>
      <c r="F43" s="62">
        <v>0</v>
      </c>
    </row>
    <row r="44" spans="2:7" s="17" customFormat="1" x14ac:dyDescent="0.25">
      <c r="B44" s="87" t="s">
        <v>109</v>
      </c>
      <c r="C44" s="70">
        <f>Eelarve!C42</f>
        <v>0</v>
      </c>
      <c r="D44" s="71">
        <f t="shared" si="5"/>
        <v>0</v>
      </c>
      <c r="E44" s="62">
        <v>0</v>
      </c>
      <c r="F44" s="62">
        <v>0</v>
      </c>
    </row>
    <row r="45" spans="2:7" s="17" customFormat="1" x14ac:dyDescent="0.25">
      <c r="B45" s="87" t="s">
        <v>88</v>
      </c>
      <c r="C45" s="70">
        <f>Eelarve!C43</f>
        <v>0</v>
      </c>
      <c r="D45" s="71">
        <f t="shared" si="5"/>
        <v>0</v>
      </c>
      <c r="E45" s="62">
        <v>0</v>
      </c>
      <c r="F45" s="62">
        <v>0</v>
      </c>
    </row>
    <row r="46" spans="2:7" s="17" customFormat="1" x14ac:dyDescent="0.25">
      <c r="B46" s="87" t="s">
        <v>89</v>
      </c>
      <c r="C46" s="70">
        <f>Eelarve!C44</f>
        <v>0</v>
      </c>
      <c r="D46" s="71">
        <f t="shared" si="5"/>
        <v>0</v>
      </c>
      <c r="E46" s="62">
        <v>0</v>
      </c>
      <c r="F46" s="62">
        <v>0</v>
      </c>
    </row>
    <row r="47" spans="2:7" s="17" customFormat="1" ht="47.25" x14ac:dyDescent="0.25">
      <c r="B47" s="88" t="s">
        <v>90</v>
      </c>
      <c r="C47" s="70">
        <f>Eelarve!C45</f>
        <v>0</v>
      </c>
      <c r="D47" s="71">
        <f t="shared" si="5"/>
        <v>0</v>
      </c>
      <c r="E47" s="62">
        <v>0</v>
      </c>
      <c r="F47" s="62">
        <v>0</v>
      </c>
    </row>
    <row r="48" spans="2:7" s="17" customFormat="1" x14ac:dyDescent="0.25">
      <c r="B48" s="87" t="s">
        <v>91</v>
      </c>
      <c r="C48" s="70">
        <f>Eelarve!C46</f>
        <v>0</v>
      </c>
      <c r="D48" s="71">
        <f t="shared" si="5"/>
        <v>0</v>
      </c>
      <c r="E48" s="62">
        <v>0</v>
      </c>
      <c r="F48" s="62">
        <v>0</v>
      </c>
    </row>
    <row r="49" spans="2:7" s="17" customFormat="1" x14ac:dyDescent="0.25">
      <c r="B49" s="87" t="s">
        <v>92</v>
      </c>
      <c r="C49" s="70">
        <f>Eelarve!C47</f>
        <v>0</v>
      </c>
      <c r="D49" s="71">
        <f t="shared" si="5"/>
        <v>0</v>
      </c>
      <c r="E49" s="62">
        <v>0</v>
      </c>
      <c r="F49" s="62">
        <v>0</v>
      </c>
    </row>
    <row r="50" spans="2:7" s="17" customFormat="1" ht="31.5" x14ac:dyDescent="0.25">
      <c r="B50" s="87" t="s">
        <v>93</v>
      </c>
      <c r="C50" s="70">
        <f>Eelarve!C48</f>
        <v>0</v>
      </c>
      <c r="D50" s="71">
        <f t="shared" si="5"/>
        <v>0</v>
      </c>
      <c r="E50" s="62">
        <v>0</v>
      </c>
      <c r="F50" s="62">
        <v>0</v>
      </c>
    </row>
    <row r="51" spans="2:7" s="17" customFormat="1" ht="31.5" x14ac:dyDescent="0.25">
      <c r="B51" s="87" t="s">
        <v>94</v>
      </c>
      <c r="C51" s="70">
        <f>Eelarve!C49</f>
        <v>0</v>
      </c>
      <c r="D51" s="71">
        <f t="shared" si="5"/>
        <v>0</v>
      </c>
      <c r="E51" s="62">
        <v>0</v>
      </c>
      <c r="F51" s="62">
        <v>0</v>
      </c>
    </row>
    <row r="52" spans="2:7" s="17" customFormat="1" ht="31.5" x14ac:dyDescent="0.25">
      <c r="B52" s="87" t="s">
        <v>95</v>
      </c>
      <c r="C52" s="70">
        <f>Eelarve!C50</f>
        <v>0</v>
      </c>
      <c r="D52" s="71">
        <f t="shared" si="5"/>
        <v>0</v>
      </c>
      <c r="E52" s="62">
        <v>0</v>
      </c>
      <c r="F52" s="62">
        <v>0</v>
      </c>
    </row>
    <row r="53" spans="2:7" s="17" customFormat="1" x14ac:dyDescent="0.25">
      <c r="B53" s="87" t="s">
        <v>96</v>
      </c>
      <c r="C53" s="70">
        <f>Eelarve!C51</f>
        <v>0</v>
      </c>
      <c r="D53" s="71">
        <f t="shared" si="5"/>
        <v>0</v>
      </c>
      <c r="E53" s="62">
        <v>0</v>
      </c>
      <c r="F53" s="62">
        <v>0</v>
      </c>
    </row>
    <row r="54" spans="2:7" s="17" customFormat="1" x14ac:dyDescent="0.25">
      <c r="B54" s="87" t="s">
        <v>97</v>
      </c>
      <c r="C54" s="70">
        <f>Eelarve!C52</f>
        <v>0</v>
      </c>
      <c r="D54" s="71">
        <f t="shared" si="5"/>
        <v>0</v>
      </c>
      <c r="E54" s="62">
        <v>0</v>
      </c>
      <c r="F54" s="62">
        <v>0</v>
      </c>
    </row>
    <row r="55" spans="2:7" s="17" customFormat="1" x14ac:dyDescent="0.25">
      <c r="B55" s="87" t="s">
        <v>98</v>
      </c>
      <c r="C55" s="70">
        <f>Eelarve!C53</f>
        <v>0</v>
      </c>
      <c r="D55" s="71">
        <f t="shared" si="5"/>
        <v>0</v>
      </c>
      <c r="E55" s="62">
        <v>0</v>
      </c>
      <c r="F55" s="62">
        <v>0</v>
      </c>
    </row>
    <row r="56" spans="2:7" s="17" customFormat="1" x14ac:dyDescent="0.25">
      <c r="B56" s="87" t="s">
        <v>99</v>
      </c>
      <c r="C56" s="70">
        <f>Eelarve!C54</f>
        <v>0</v>
      </c>
      <c r="D56" s="71">
        <f t="shared" si="5"/>
        <v>0</v>
      </c>
      <c r="E56" s="62">
        <v>0</v>
      </c>
      <c r="F56" s="62">
        <v>0</v>
      </c>
    </row>
    <row r="57" spans="2:7" s="17" customFormat="1" ht="31.5" x14ac:dyDescent="0.25">
      <c r="B57" s="87" t="s">
        <v>100</v>
      </c>
      <c r="C57" s="70">
        <f>Eelarve!C55</f>
        <v>0</v>
      </c>
      <c r="D57" s="71">
        <f t="shared" si="5"/>
        <v>0</v>
      </c>
      <c r="E57" s="62">
        <v>0</v>
      </c>
      <c r="F57" s="62">
        <v>0</v>
      </c>
    </row>
    <row r="58" spans="2:7" s="17" customFormat="1" ht="31.5" x14ac:dyDescent="0.25">
      <c r="B58" s="87" t="s">
        <v>101</v>
      </c>
      <c r="C58" s="70">
        <f>Eelarve!C56</f>
        <v>0</v>
      </c>
      <c r="D58" s="71">
        <f t="shared" si="5"/>
        <v>0</v>
      </c>
      <c r="E58" s="62">
        <v>0</v>
      </c>
      <c r="F58" s="62">
        <v>0</v>
      </c>
    </row>
    <row r="59" spans="2:7" x14ac:dyDescent="0.25">
      <c r="B59" s="9" t="s">
        <v>15</v>
      </c>
      <c r="C59" s="72">
        <f>SUM(C38:C58)</f>
        <v>201091</v>
      </c>
      <c r="D59" s="72">
        <f t="shared" ref="D59:F59" si="6">SUM(D38:D58)</f>
        <v>7175.0300000000007</v>
      </c>
      <c r="E59" s="72">
        <f t="shared" si="6"/>
        <v>7175.0300000000007</v>
      </c>
      <c r="F59" s="72">
        <f t="shared" si="6"/>
        <v>0</v>
      </c>
    </row>
    <row r="60" spans="2:7" s="17" customFormat="1" x14ac:dyDescent="0.25">
      <c r="B60" s="77"/>
      <c r="C60" s="78"/>
      <c r="D60" s="79"/>
    </row>
    <row r="61" spans="2:7" x14ac:dyDescent="0.25">
      <c r="B61" s="16" t="s">
        <v>54</v>
      </c>
    </row>
    <row r="62" spans="2:7" ht="31.5" x14ac:dyDescent="0.25">
      <c r="B62" s="105" t="s">
        <v>73</v>
      </c>
      <c r="C62" s="56" t="s">
        <v>72</v>
      </c>
      <c r="D62" s="56" t="s">
        <v>39</v>
      </c>
      <c r="F62"/>
      <c r="G62"/>
    </row>
    <row r="63" spans="2:7" ht="68.25" customHeight="1" x14ac:dyDescent="0.25">
      <c r="B63" s="2" t="s">
        <v>16</v>
      </c>
      <c r="C63" s="57" t="s">
        <v>70</v>
      </c>
      <c r="D63" s="28"/>
      <c r="F63"/>
      <c r="G63"/>
    </row>
    <row r="64" spans="2:7" ht="31.5" x14ac:dyDescent="0.25">
      <c r="B64" s="2" t="s">
        <v>17</v>
      </c>
      <c r="C64" s="57" t="s">
        <v>70</v>
      </c>
      <c r="D64" s="28"/>
      <c r="F64"/>
      <c r="G64"/>
    </row>
    <row r="65" spans="2:7" ht="63" customHeight="1" x14ac:dyDescent="0.25">
      <c r="B65" s="2" t="s">
        <v>18</v>
      </c>
      <c r="C65" s="57" t="s">
        <v>71</v>
      </c>
      <c r="D65" s="28"/>
      <c r="F65"/>
      <c r="G65"/>
    </row>
    <row r="66" spans="2:7" ht="63" x14ac:dyDescent="0.25">
      <c r="B66" s="2" t="s">
        <v>19</v>
      </c>
      <c r="C66" s="57" t="s">
        <v>70</v>
      </c>
      <c r="D66" s="28"/>
      <c r="F66"/>
      <c r="G66"/>
    </row>
  </sheetData>
  <sheetProtection selectLockedCells="1"/>
  <dataConsolidate/>
  <mergeCells count="6">
    <mergeCell ref="B13:C13"/>
    <mergeCell ref="B5:C5"/>
    <mergeCell ref="B7:C7"/>
    <mergeCell ref="B8:C8"/>
    <mergeCell ref="B9:C9"/>
    <mergeCell ref="B10:C10"/>
  </mergeCells>
  <conditionalFormatting sqref="D25">
    <cfRule type="colorScale" priority="70">
      <colorScale>
        <cfvo type="num" val="0"/>
        <cfvo type="num" val="&quot;C11*1,1&quot;"/>
        <color rgb="FFFF7128"/>
        <color theme="5"/>
      </colorScale>
    </cfRule>
    <cfRule type="cellIs" dxfId="27" priority="72" stopIfTrue="1" operator="greaterThan">
      <formula>"C11*110%"</formula>
    </cfRule>
    <cfRule type="cellIs" dxfId="26" priority="73" stopIfTrue="1" operator="greaterThan">
      <formula>C25*1.1</formula>
    </cfRule>
    <cfRule type="cellIs" dxfId="25" priority="74" stopIfTrue="1" operator="greaterThan">
      <formula>C25*1.1</formula>
    </cfRule>
    <cfRule type="cellIs" dxfId="24" priority="75" stopIfTrue="1" operator="greaterThan">
      <formula>"F11*1,1"</formula>
    </cfRule>
  </conditionalFormatting>
  <conditionalFormatting sqref="G20">
    <cfRule type="cellIs" dxfId="23" priority="38" operator="equal">
      <formula>0</formula>
    </cfRule>
    <cfRule type="cellIs" dxfId="22" priority="56" operator="lessThan">
      <formula>100</formula>
    </cfRule>
    <cfRule type="cellIs" dxfId="21" priority="57" operator="greaterThan">
      <formula>100</formula>
    </cfRule>
  </conditionalFormatting>
  <conditionalFormatting sqref="G25">
    <cfRule type="cellIs" dxfId="20" priority="48" operator="greaterThan">
      <formula>110</formula>
    </cfRule>
  </conditionalFormatting>
  <conditionalFormatting sqref="G33">
    <cfRule type="cellIs" dxfId="19" priority="42" operator="greaterThan">
      <formula>100</formula>
    </cfRule>
  </conditionalFormatting>
  <conditionalFormatting sqref="G32">
    <cfRule type="cellIs" dxfId="18" priority="39" operator="greaterThan">
      <formula>100</formula>
    </cfRule>
  </conditionalFormatting>
  <conditionalFormatting sqref="G26">
    <cfRule type="cellIs" dxfId="17" priority="37" operator="greaterThan">
      <formula>110</formula>
    </cfRule>
  </conditionalFormatting>
  <conditionalFormatting sqref="G27:G30">
    <cfRule type="cellIs" dxfId="16" priority="35" operator="greaterThan">
      <formula>110</formula>
    </cfRule>
  </conditionalFormatting>
  <conditionalFormatting sqref="D26">
    <cfRule type="colorScale" priority="30">
      <colorScale>
        <cfvo type="num" val="0"/>
        <cfvo type="num" val="&quot;C11*1,1&quot;"/>
        <color rgb="FFFF7128"/>
        <color theme="5"/>
      </colorScale>
    </cfRule>
    <cfRule type="cellIs" dxfId="15" priority="31" stopIfTrue="1" operator="greaterThan">
      <formula>"C11*110%"</formula>
    </cfRule>
    <cfRule type="cellIs" dxfId="14" priority="32" stopIfTrue="1" operator="greaterThan">
      <formula>C26*1.1</formula>
    </cfRule>
    <cfRule type="cellIs" dxfId="13" priority="33" stopIfTrue="1" operator="greaterThan">
      <formula>C26*1.1</formula>
    </cfRule>
    <cfRule type="cellIs" dxfId="12" priority="34" stopIfTrue="1" operator="greaterThan">
      <formula>"F11*1,1"</formula>
    </cfRule>
  </conditionalFormatting>
  <conditionalFormatting sqref="D27:D30">
    <cfRule type="colorScale" priority="20">
      <colorScale>
        <cfvo type="num" val="0"/>
        <cfvo type="num" val="&quot;C11*1,1&quot;"/>
        <color rgb="FFFF7128"/>
        <color theme="5"/>
      </colorScale>
    </cfRule>
    <cfRule type="cellIs" dxfId="11" priority="21" stopIfTrue="1" operator="greaterThan">
      <formula>"C11*110%"</formula>
    </cfRule>
    <cfRule type="cellIs" dxfId="10" priority="22" stopIfTrue="1" operator="greaterThan">
      <formula>C27*1.1</formula>
    </cfRule>
    <cfRule type="cellIs" dxfId="9" priority="23" stopIfTrue="1" operator="greaterThan">
      <formula>C27*1.1</formula>
    </cfRule>
    <cfRule type="cellIs" dxfId="8" priority="24" stopIfTrue="1" operator="greaterThan">
      <formula>"F11*1,1"</formula>
    </cfRule>
  </conditionalFormatting>
  <conditionalFormatting sqref="D32">
    <cfRule type="colorScale" priority="10">
      <colorScale>
        <cfvo type="num" val="0"/>
        <cfvo type="num" val="&quot;C11*1,1&quot;"/>
        <color rgb="FFFF7128"/>
        <color theme="5"/>
      </colorScale>
    </cfRule>
    <cfRule type="cellIs" dxfId="7" priority="11" stopIfTrue="1" operator="greaterThan">
      <formula>"C11*110%"</formula>
    </cfRule>
    <cfRule type="cellIs" dxfId="6" priority="12" stopIfTrue="1" operator="greaterThan">
      <formula>C32*1.1</formula>
    </cfRule>
    <cfRule type="cellIs" dxfId="5" priority="13" stopIfTrue="1" operator="greaterThan">
      <formula>C32*1.1</formula>
    </cfRule>
    <cfRule type="cellIs" dxfId="4" priority="14" stopIfTrue="1" operator="greaterThan">
      <formula>"F11*1,1"</formula>
    </cfRule>
  </conditionalFormatting>
  <conditionalFormatting sqref="D33">
    <cfRule type="colorScale" priority="5">
      <colorScale>
        <cfvo type="num" val="0"/>
        <cfvo type="num" val="&quot;C11*1,1&quot;"/>
        <color rgb="FFFF7128"/>
        <color theme="5"/>
      </colorScale>
    </cfRule>
    <cfRule type="cellIs" dxfId="3" priority="6" stopIfTrue="1" operator="greaterThan">
      <formula>"C11*110%"</formula>
    </cfRule>
    <cfRule type="cellIs" dxfId="2" priority="7" stopIfTrue="1" operator="greaterThan">
      <formula>C33*1.1</formula>
    </cfRule>
    <cfRule type="cellIs" dxfId="1" priority="8" stopIfTrue="1" operator="greaterThan">
      <formula>C33*1.1</formula>
    </cfRule>
    <cfRule type="cellIs" dxfId="0" priority="9" stopIfTrue="1" operator="greaterThan">
      <formula>"F11*1,1"</formula>
    </cfRule>
  </conditionalFormatting>
  <dataValidations xWindow="557" yWindow="551" count="9">
    <dataValidation type="decimal" operator="lessThanOrEqual" showInputMessage="1" showErrorMessage="1" error="Kaudsed kulud tohivad otsestest kuludest moodustada kuni 7%." promptTitle="Tähelepanu!" prompt="Kaudsed kulud moodustavad otsestest kuludest kuni 2,5%." sqref="D32">
      <formula1>#REF!*0.07</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2,5%." sqref="E32:F32">
      <formula1>E31*0.07</formula1>
    </dataValidation>
    <dataValidation errorStyle="warning" operator="equal" allowBlank="1" showInputMessage="1" showErrorMessage="1" promptTitle="Tähelepanu!" prompt="Tööjõukulud peavad võrduma töölehel &quot;Tööjõukulud&quot; saadud summaga." sqref="D25"/>
    <dataValidation type="decimal" operator="equal" allowBlank="1" showInputMessage="1" showErrorMessage="1" sqref="C20">
      <formula1>D87</formula1>
    </dataValidation>
    <dataValidation type="decimal" operator="equal" allowBlank="1" showInputMessage="1" showErrorMessage="1" errorTitle="Tähelepanu!" error="Tervik peab olema 100%" promptTitle="Tähelepanu!" prompt="Osakaalude summa peab olema 100%" sqref="G20">
      <formula1>100</formula1>
    </dataValidation>
    <dataValidation type="decimal" allowBlank="1" showInputMessage="1" showErrorMessage="1" errorTitle="Tähelepanu!" error="AMIF toetuse osakaal ei saa olla suurem kui 75%" promptTitle="Tähelepanu!" prompt="ISF toetuse osakaal ei saa olla suurem kui 75%" sqref="G15">
      <formula1>0</formula1>
      <formula2>75</formula2>
    </dataValidation>
    <dataValidation operator="equal" allowBlank="1" showErrorMessage="1" promptTitle="Tähelepanu!" prompt="AMIF tulu peab võrduma AMIF kuluga." sqref="B14"/>
    <dataValidation allowBlank="1" showInputMessage="1" showErrorMessage="1" promptTitle="Tähelepanu!" prompt="Kulud meetmete lõikes kokku peab olema võrdne projekti kulud kokku." sqref="D60"/>
    <dataValidation type="list" allowBlank="1" showInputMessage="1" showErrorMessage="1" errorTitle="Tähelepanu!" error="Vali sobiv vastus" promptTitle="Tähelepanu!" prompt="Vali sobiv vastus" sqref="C63:C66">
      <formula1>Kinnituskiri</formula1>
    </dataValidation>
  </dataValidations>
  <pageMargins left="0.7" right="0.7" top="0.75" bottom="0.75" header="0.3" footer="0.3"/>
  <pageSetup paperSize="9" scale="63" fitToHeight="0" orientation="portrait" r:id="rId1"/>
  <drawing r:id="rId2"/>
  <extLst>
    <ext xmlns:x14="http://schemas.microsoft.com/office/spreadsheetml/2009/9/main" uri="{CCE6A557-97BC-4b89-ADB6-D9C93CAAB3DF}">
      <x14:dataValidations xmlns:xm="http://schemas.microsoft.com/office/excel/2006/main" xWindow="557" yWindow="551" count="3">
        <x14:dataValidation type="decimal" errorStyle="warning" operator="equal" allowBlank="1" showInputMessage="1" showErrorMessage="1" promptTitle="Tähelepanu!" prompt="Seadmete, varustuse ja IKT-arenduste kogusumma peab olema võrdne vastaval töölehel saadud kogusummaga.">
          <x14:formula1>
            <xm:f>'4. Seadmed, varust, IKT'!I26</xm:f>
          </x14:formula1>
          <xm:sqref>D28</xm:sqref>
        </x14:dataValidation>
        <x14:dataValidation type="decimal" errorStyle="warning" operator="equal" allowBlank="1" showInputMessage="1" showErrorMessage="1" promptTitle="Tähelepanu!" prompt="Muude otseste kulude kogusumma peab olema võrdne töölehel &quot;Muud otsesed kulud&quot; saadud kogusummaga.">
          <x14:formula1>
            <xm:f>'6. Muud otsesed kulud'!I42</xm:f>
          </x14:formula1>
          <xm:sqref>D30</xm:sqref>
        </x14:dataValidation>
        <x14:dataValidation type="decimal" operator="equal" allowBlank="1" showInputMessage="1" showErrorMessage="1" promptTitle="Tähelepanu!" prompt="Kinnisvarale tehtud kulude kogusumma peab olema võrdne töölehel &quot;Kinnisvara&quot; saadud kogusummaga.">
          <x14:formula1>
            <xm:f>'5. Kinnisvara'!I42</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37"/>
  <sheetViews>
    <sheetView workbookViewId="0">
      <selection activeCell="M15" sqref="M15"/>
    </sheetView>
  </sheetViews>
  <sheetFormatPr defaultColWidth="9.140625" defaultRowHeight="15.75" x14ac:dyDescent="0.25"/>
  <cols>
    <col min="1" max="1" width="4.7109375" style="17" customWidth="1"/>
    <col min="2" max="2" width="9.140625" style="17"/>
    <col min="3" max="3" width="18.28515625" style="17" customWidth="1"/>
    <col min="4" max="4" width="25.5703125" style="17" customWidth="1"/>
    <col min="5" max="5" width="16.7109375" style="13" customWidth="1"/>
    <col min="6" max="6" width="15.7109375" style="13" customWidth="1"/>
    <col min="7" max="7" width="14.28515625" style="13" customWidth="1"/>
    <col min="8" max="8" width="17.140625" style="17" customWidth="1"/>
    <col min="9" max="16384" width="9.140625" style="17"/>
  </cols>
  <sheetData>
    <row r="1" spans="2:9" x14ac:dyDescent="0.25">
      <c r="B1" s="3" t="s">
        <v>68</v>
      </c>
      <c r="C1" s="3"/>
    </row>
    <row r="2" spans="2:9" ht="15.6" x14ac:dyDescent="0.3">
      <c r="B2" s="3"/>
      <c r="C2" s="3"/>
    </row>
    <row r="4" spans="2:9" x14ac:dyDescent="0.25">
      <c r="B4" s="15"/>
      <c r="C4" s="167" t="s">
        <v>6</v>
      </c>
      <c r="D4" s="167"/>
      <c r="E4" s="167"/>
      <c r="F4" s="167"/>
      <c r="G4" s="167"/>
      <c r="H4" s="167"/>
      <c r="I4" s="168" t="s">
        <v>12</v>
      </c>
    </row>
    <row r="5" spans="2:9" x14ac:dyDescent="0.25">
      <c r="B5" s="169" t="s">
        <v>1</v>
      </c>
      <c r="C5" s="171" t="s">
        <v>74</v>
      </c>
      <c r="D5" s="172"/>
      <c r="E5" s="172"/>
      <c r="F5" s="172"/>
      <c r="G5" s="172"/>
      <c r="H5" s="173"/>
      <c r="I5" s="168"/>
    </row>
    <row r="6" spans="2:9" ht="47.25" x14ac:dyDescent="0.25">
      <c r="B6" s="170"/>
      <c r="C6" s="5" t="s">
        <v>40</v>
      </c>
      <c r="D6" s="5" t="s">
        <v>41</v>
      </c>
      <c r="E6" s="5" t="s">
        <v>42</v>
      </c>
      <c r="F6" s="5" t="s">
        <v>43</v>
      </c>
      <c r="G6" s="5" t="s">
        <v>55</v>
      </c>
      <c r="H6" s="5" t="s">
        <v>44</v>
      </c>
      <c r="I6" s="168"/>
    </row>
    <row r="7" spans="2:9" s="25" customFormat="1" ht="63" x14ac:dyDescent="0.25">
      <c r="B7" s="23">
        <v>1</v>
      </c>
      <c r="C7" s="112" t="s">
        <v>163</v>
      </c>
      <c r="D7" s="112" t="s">
        <v>164</v>
      </c>
      <c r="E7" s="112" t="s">
        <v>165</v>
      </c>
      <c r="F7" s="24">
        <v>42247</v>
      </c>
      <c r="G7" s="177">
        <v>42244</v>
      </c>
      <c r="H7" s="112" t="s">
        <v>169</v>
      </c>
      <c r="I7" s="62">
        <v>1462.5</v>
      </c>
    </row>
    <row r="8" spans="2:9" s="25" customFormat="1" ht="47.25" x14ac:dyDescent="0.25">
      <c r="B8" s="23">
        <f>B7+1</f>
        <v>2</v>
      </c>
      <c r="C8" s="112" t="s">
        <v>163</v>
      </c>
      <c r="D8" s="112" t="s">
        <v>164</v>
      </c>
      <c r="E8" s="112" t="s">
        <v>165</v>
      </c>
      <c r="F8" s="24">
        <v>42247</v>
      </c>
      <c r="G8" s="177">
        <v>42247</v>
      </c>
      <c r="H8" s="112" t="s">
        <v>170</v>
      </c>
      <c r="I8" s="62">
        <v>482.63</v>
      </c>
    </row>
    <row r="9" spans="2:9" s="25" customFormat="1" ht="47.25" x14ac:dyDescent="0.25">
      <c r="B9" s="23">
        <f>B8+1</f>
        <v>3</v>
      </c>
      <c r="C9" s="112" t="s">
        <v>163</v>
      </c>
      <c r="D9" s="112" t="s">
        <v>164</v>
      </c>
      <c r="E9" s="112" t="s">
        <v>165</v>
      </c>
      <c r="F9" s="24">
        <v>42247</v>
      </c>
      <c r="G9" s="177">
        <v>42247</v>
      </c>
      <c r="H9" s="112" t="s">
        <v>171</v>
      </c>
      <c r="I9" s="62">
        <v>11.7</v>
      </c>
    </row>
    <row r="10" spans="2:9" s="25" customFormat="1" ht="51" customHeight="1" x14ac:dyDescent="0.25">
      <c r="B10" s="23">
        <f t="shared" ref="B10:B15" si="0">B9+1</f>
        <v>4</v>
      </c>
      <c r="C10" s="112" t="s">
        <v>163</v>
      </c>
      <c r="D10" s="112" t="s">
        <v>164</v>
      </c>
      <c r="E10" s="112" t="s">
        <v>166</v>
      </c>
      <c r="F10" s="24">
        <v>42277</v>
      </c>
      <c r="G10" s="177">
        <v>42277</v>
      </c>
      <c r="H10" s="112" t="s">
        <v>172</v>
      </c>
      <c r="I10" s="62">
        <v>1950</v>
      </c>
    </row>
    <row r="11" spans="2:9" s="25" customFormat="1" ht="47.25" x14ac:dyDescent="0.25">
      <c r="B11" s="23">
        <f t="shared" si="0"/>
        <v>5</v>
      </c>
      <c r="C11" s="112" t="s">
        <v>163</v>
      </c>
      <c r="D11" s="112" t="s">
        <v>164</v>
      </c>
      <c r="E11" s="112" t="s">
        <v>166</v>
      </c>
      <c r="F11" s="24">
        <v>42277</v>
      </c>
      <c r="G11" s="177">
        <v>42289</v>
      </c>
      <c r="H11" s="112" t="s">
        <v>170</v>
      </c>
      <c r="I11" s="62">
        <v>643.5</v>
      </c>
    </row>
    <row r="12" spans="2:9" s="25" customFormat="1" ht="47.25" x14ac:dyDescent="0.25">
      <c r="B12" s="23">
        <f t="shared" si="0"/>
        <v>6</v>
      </c>
      <c r="C12" s="112" t="s">
        <v>163</v>
      </c>
      <c r="D12" s="112" t="s">
        <v>164</v>
      </c>
      <c r="E12" s="112" t="s">
        <v>166</v>
      </c>
      <c r="F12" s="24">
        <v>42277</v>
      </c>
      <c r="G12" s="177">
        <v>42289</v>
      </c>
      <c r="H12" s="112" t="s">
        <v>171</v>
      </c>
      <c r="I12" s="62">
        <v>15.6</v>
      </c>
    </row>
    <row r="13" spans="2:9" s="25" customFormat="1" ht="51.75" customHeight="1" x14ac:dyDescent="0.25">
      <c r="B13" s="23">
        <f t="shared" si="0"/>
        <v>7</v>
      </c>
      <c r="C13" s="112" t="s">
        <v>163</v>
      </c>
      <c r="D13" s="112" t="s">
        <v>164</v>
      </c>
      <c r="E13" s="112" t="s">
        <v>167</v>
      </c>
      <c r="F13" s="124">
        <v>42308</v>
      </c>
      <c r="G13" s="177">
        <v>42307</v>
      </c>
      <c r="H13" s="112" t="s">
        <v>173</v>
      </c>
      <c r="I13" s="62">
        <v>1950</v>
      </c>
    </row>
    <row r="14" spans="2:9" s="25" customFormat="1" ht="47.25" x14ac:dyDescent="0.25">
      <c r="B14" s="23">
        <f t="shared" si="0"/>
        <v>8</v>
      </c>
      <c r="C14" s="112" t="s">
        <v>163</v>
      </c>
      <c r="D14" s="112" t="s">
        <v>164</v>
      </c>
      <c r="E14" s="112" t="s">
        <v>167</v>
      </c>
      <c r="F14" s="124">
        <v>42308</v>
      </c>
      <c r="G14" s="177">
        <v>42318</v>
      </c>
      <c r="H14" s="112" t="s">
        <v>170</v>
      </c>
      <c r="I14" s="62">
        <v>643.5</v>
      </c>
    </row>
    <row r="15" spans="2:9" s="25" customFormat="1" ht="47.25" x14ac:dyDescent="0.25">
      <c r="B15" s="23">
        <f t="shared" si="0"/>
        <v>9</v>
      </c>
      <c r="C15" s="112" t="s">
        <v>163</v>
      </c>
      <c r="D15" s="112" t="s">
        <v>164</v>
      </c>
      <c r="E15" s="112" t="s">
        <v>167</v>
      </c>
      <c r="F15" s="124">
        <v>42308</v>
      </c>
      <c r="G15" s="177">
        <v>42318</v>
      </c>
      <c r="H15" s="112" t="s">
        <v>171</v>
      </c>
      <c r="I15" s="62">
        <v>15.6</v>
      </c>
    </row>
    <row r="16" spans="2:9" ht="15.6" x14ac:dyDescent="0.3">
      <c r="B16" s="164" t="s">
        <v>159</v>
      </c>
      <c r="C16" s="165"/>
      <c r="D16" s="165"/>
      <c r="E16" s="165"/>
      <c r="F16" s="165"/>
      <c r="G16" s="165"/>
      <c r="H16" s="166"/>
      <c r="I16" s="73">
        <f>SUM(I7:I15)</f>
        <v>7175.0300000000007</v>
      </c>
    </row>
    <row r="17" spans="2:9" s="25" customFormat="1" ht="15.6" x14ac:dyDescent="0.3">
      <c r="B17" s="23"/>
      <c r="C17" s="23"/>
      <c r="D17" s="23"/>
      <c r="E17" s="24"/>
      <c r="F17" s="24"/>
      <c r="G17" s="24"/>
      <c r="H17" s="23"/>
      <c r="I17" s="62"/>
    </row>
    <row r="18" spans="2:9" s="25" customFormat="1" ht="15.6" x14ac:dyDescent="0.3">
      <c r="B18" s="23"/>
      <c r="C18" s="23"/>
      <c r="D18" s="23"/>
      <c r="E18" s="24"/>
      <c r="F18" s="23"/>
      <c r="G18" s="24"/>
      <c r="H18" s="23"/>
      <c r="I18" s="62"/>
    </row>
    <row r="19" spans="2:9" s="25" customFormat="1" ht="15.6" x14ac:dyDescent="0.3">
      <c r="B19" s="23"/>
      <c r="C19" s="23"/>
      <c r="D19" s="23"/>
      <c r="E19" s="24"/>
      <c r="F19" s="23"/>
      <c r="G19" s="24"/>
      <c r="H19" s="23"/>
      <c r="I19" s="62"/>
    </row>
    <row r="20" spans="2:9" s="25" customFormat="1" ht="15.6" x14ac:dyDescent="0.3">
      <c r="B20" s="23"/>
      <c r="C20" s="23"/>
      <c r="D20" s="23"/>
      <c r="E20" s="24"/>
      <c r="F20" s="24"/>
      <c r="G20" s="24"/>
      <c r="H20" s="23"/>
      <c r="I20" s="62"/>
    </row>
    <row r="21" spans="2:9" s="25" customFormat="1" x14ac:dyDescent="0.25">
      <c r="B21" s="23"/>
      <c r="C21" s="23"/>
      <c r="D21" s="23"/>
      <c r="E21" s="24"/>
      <c r="F21" s="23"/>
      <c r="G21" s="24"/>
      <c r="H21" s="23"/>
      <c r="I21" s="62"/>
    </row>
    <row r="22" spans="2:9" s="25" customFormat="1" x14ac:dyDescent="0.25">
      <c r="B22" s="23"/>
      <c r="C22" s="23"/>
      <c r="D22" s="23"/>
      <c r="E22" s="24"/>
      <c r="F22" s="23"/>
      <c r="G22" s="24"/>
      <c r="H22" s="23"/>
      <c r="I22" s="62"/>
    </row>
    <row r="23" spans="2:9" s="25" customFormat="1" x14ac:dyDescent="0.25">
      <c r="B23" s="23"/>
      <c r="C23" s="23"/>
      <c r="D23" s="23"/>
      <c r="E23" s="24"/>
      <c r="F23" s="23"/>
      <c r="G23" s="24"/>
      <c r="H23" s="23"/>
      <c r="I23" s="62"/>
    </row>
    <row r="24" spans="2:9" s="25" customFormat="1" x14ac:dyDescent="0.25">
      <c r="B24" s="23"/>
      <c r="C24" s="23"/>
      <c r="D24" s="23"/>
      <c r="E24" s="24"/>
      <c r="F24" s="23"/>
      <c r="G24" s="24"/>
      <c r="H24" s="23"/>
      <c r="I24" s="62"/>
    </row>
    <row r="25" spans="2:9" s="25" customFormat="1" x14ac:dyDescent="0.25">
      <c r="B25" s="23"/>
      <c r="C25" s="23"/>
      <c r="D25" s="23"/>
      <c r="E25" s="24"/>
      <c r="F25" s="23"/>
      <c r="G25" s="24"/>
      <c r="H25" s="23"/>
      <c r="I25" s="62"/>
    </row>
    <row r="26" spans="2:9" s="25" customFormat="1" x14ac:dyDescent="0.25">
      <c r="B26" s="23"/>
      <c r="C26" s="23"/>
      <c r="D26" s="23"/>
      <c r="E26" s="24"/>
      <c r="F26" s="23"/>
      <c r="G26" s="24"/>
      <c r="H26" s="23"/>
      <c r="I26" s="62"/>
    </row>
    <row r="27" spans="2:9" s="25" customFormat="1" x14ac:dyDescent="0.25">
      <c r="B27" s="23"/>
      <c r="C27" s="23"/>
      <c r="D27" s="23"/>
      <c r="E27" s="24"/>
      <c r="F27" s="23"/>
      <c r="G27" s="24"/>
      <c r="H27" s="23"/>
      <c r="I27" s="62"/>
    </row>
    <row r="28" spans="2:9" s="25" customFormat="1" x14ac:dyDescent="0.25">
      <c r="B28" s="23"/>
      <c r="C28" s="23"/>
      <c r="D28" s="23"/>
      <c r="E28" s="24"/>
      <c r="F28" s="23"/>
      <c r="G28" s="24"/>
      <c r="H28" s="23"/>
      <c r="I28" s="62"/>
    </row>
    <row r="29" spans="2:9" s="25" customFormat="1" x14ac:dyDescent="0.25">
      <c r="B29" s="23"/>
      <c r="C29" s="23"/>
      <c r="D29" s="23"/>
      <c r="E29" s="24"/>
      <c r="F29" s="23"/>
      <c r="G29" s="24"/>
      <c r="H29" s="23"/>
      <c r="I29" s="62"/>
    </row>
    <row r="30" spans="2:9" s="25" customFormat="1" x14ac:dyDescent="0.25">
      <c r="B30" s="23"/>
      <c r="C30" s="23"/>
      <c r="D30" s="23"/>
      <c r="E30" s="24"/>
      <c r="F30" s="23"/>
      <c r="G30" s="24"/>
      <c r="H30" s="23"/>
      <c r="I30" s="62"/>
    </row>
    <row r="31" spans="2:9" s="25" customFormat="1" x14ac:dyDescent="0.25">
      <c r="B31" s="23"/>
      <c r="C31" s="23"/>
      <c r="D31" s="23"/>
      <c r="E31" s="24"/>
      <c r="F31" s="23"/>
      <c r="G31" s="24"/>
      <c r="H31" s="23"/>
      <c r="I31" s="62"/>
    </row>
    <row r="32" spans="2:9" s="25" customFormat="1" x14ac:dyDescent="0.25">
      <c r="B32" s="23"/>
      <c r="C32" s="23"/>
      <c r="D32" s="23"/>
      <c r="E32" s="24"/>
      <c r="F32" s="23"/>
      <c r="G32" s="24"/>
      <c r="H32" s="23"/>
      <c r="I32" s="62"/>
    </row>
    <row r="33" spans="2:9" s="25" customFormat="1" x14ac:dyDescent="0.25">
      <c r="B33" s="23"/>
      <c r="C33" s="23"/>
      <c r="D33" s="23"/>
      <c r="E33" s="24"/>
      <c r="F33" s="23"/>
      <c r="G33" s="24"/>
      <c r="H33" s="23"/>
      <c r="I33" s="62"/>
    </row>
    <row r="34" spans="2:9" s="25" customFormat="1" x14ac:dyDescent="0.25">
      <c r="B34" s="23"/>
      <c r="C34" s="23"/>
      <c r="D34" s="23"/>
      <c r="E34" s="24"/>
      <c r="F34" s="24"/>
      <c r="G34" s="24"/>
      <c r="H34" s="23"/>
      <c r="I34" s="62"/>
    </row>
    <row r="35" spans="2:9" x14ac:dyDescent="0.25">
      <c r="B35" s="164" t="s">
        <v>125</v>
      </c>
      <c r="C35" s="165"/>
      <c r="D35" s="165"/>
      <c r="E35" s="165"/>
      <c r="F35" s="165"/>
      <c r="G35" s="165"/>
      <c r="H35" s="166"/>
      <c r="I35" s="73">
        <f>SUM(I17:I34)</f>
        <v>0</v>
      </c>
    </row>
    <row r="36" spans="2:9" x14ac:dyDescent="0.25">
      <c r="B36" s="164" t="s">
        <v>52</v>
      </c>
      <c r="C36" s="165"/>
      <c r="D36" s="165"/>
      <c r="E36" s="165"/>
      <c r="F36" s="165"/>
      <c r="G36" s="165"/>
      <c r="H36" s="166"/>
      <c r="I36" s="73">
        <f>I16+I35</f>
        <v>7175.0300000000007</v>
      </c>
    </row>
    <row r="37" spans="2:9" x14ac:dyDescent="0.25">
      <c r="B37" s="17" t="s">
        <v>124</v>
      </c>
    </row>
  </sheetData>
  <sheetProtection formatCells="0" formatColumns="0" insertColumns="0" insertRows="0" deleteColumns="0" deleteRows="0" selectLockedCells="1"/>
  <mergeCells count="7">
    <mergeCell ref="B35:H35"/>
    <mergeCell ref="B36:H36"/>
    <mergeCell ref="C4:H4"/>
    <mergeCell ref="I4:I6"/>
    <mergeCell ref="B5:B6"/>
    <mergeCell ref="C5:H5"/>
    <mergeCell ref="B16:H16"/>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17:G34">
      <formula1>F17</formula1>
    </dataValidation>
  </dataValidation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I43"/>
  <sheetViews>
    <sheetView topLeftCell="A13" workbookViewId="0">
      <selection activeCell="B42" sqref="B42:H42"/>
    </sheetView>
  </sheetViews>
  <sheetFormatPr defaultColWidth="9.140625" defaultRowHeight="15.75" x14ac:dyDescent="0.25"/>
  <cols>
    <col min="1" max="1" width="4.5703125" style="17" customWidth="1"/>
    <col min="2" max="2" width="9.140625" style="1"/>
    <col min="3" max="3" width="18.28515625" style="17" customWidth="1"/>
    <col min="4" max="4" width="25.5703125" style="1" customWidth="1"/>
    <col min="5" max="5" width="16.7109375" customWidth="1"/>
    <col min="6" max="6" width="15.7109375" customWidth="1"/>
    <col min="7" max="7" width="15.7109375" style="13" customWidth="1"/>
    <col min="8" max="8" width="15.42578125" style="17" customWidth="1"/>
    <col min="9" max="16384" width="9.140625" style="1"/>
  </cols>
  <sheetData>
    <row r="1" spans="2:9" x14ac:dyDescent="0.25">
      <c r="B1" s="3" t="s">
        <v>126</v>
      </c>
      <c r="C1" s="3"/>
    </row>
    <row r="3" spans="2:9" x14ac:dyDescent="0.25">
      <c r="B3" s="4"/>
      <c r="C3" s="167" t="s">
        <v>6</v>
      </c>
      <c r="D3" s="167"/>
      <c r="E3" s="167"/>
      <c r="F3" s="167"/>
      <c r="G3" s="167"/>
      <c r="H3" s="167"/>
      <c r="I3" s="168" t="s">
        <v>12</v>
      </c>
    </row>
    <row r="4" spans="2:9" x14ac:dyDescent="0.25">
      <c r="B4" s="169" t="s">
        <v>1</v>
      </c>
      <c r="C4" s="171" t="s">
        <v>75</v>
      </c>
      <c r="D4" s="172"/>
      <c r="E4" s="172"/>
      <c r="F4" s="172"/>
      <c r="G4" s="172"/>
      <c r="H4" s="173"/>
      <c r="I4" s="168"/>
    </row>
    <row r="5" spans="2:9" ht="31.5" x14ac:dyDescent="0.25">
      <c r="B5" s="170"/>
      <c r="C5" s="5" t="s">
        <v>40</v>
      </c>
      <c r="D5" s="5" t="s">
        <v>41</v>
      </c>
      <c r="E5" s="5" t="s">
        <v>42</v>
      </c>
      <c r="F5" s="5" t="s">
        <v>43</v>
      </c>
      <c r="G5" s="5" t="s">
        <v>55</v>
      </c>
      <c r="H5" s="5" t="s">
        <v>44</v>
      </c>
      <c r="I5" s="168"/>
    </row>
    <row r="6" spans="2:9" s="25" customFormat="1" ht="15.6" x14ac:dyDescent="0.3">
      <c r="B6" s="23"/>
      <c r="C6" s="23"/>
      <c r="D6" s="23"/>
      <c r="E6" s="23"/>
      <c r="F6" s="24"/>
      <c r="G6" s="24"/>
      <c r="H6" s="23"/>
      <c r="I6" s="62"/>
    </row>
    <row r="7" spans="2:9" s="25" customFormat="1" ht="15.6" x14ac:dyDescent="0.3">
      <c r="B7" s="23"/>
      <c r="C7" s="23"/>
      <c r="D7" s="23"/>
      <c r="E7" s="23"/>
      <c r="F7" s="23"/>
      <c r="G7" s="23"/>
      <c r="H7" s="23"/>
      <c r="I7" s="62"/>
    </row>
    <row r="8" spans="2:9" s="25" customFormat="1" ht="15.6" x14ac:dyDescent="0.3">
      <c r="B8" s="23"/>
      <c r="C8" s="23"/>
      <c r="D8" s="23"/>
      <c r="E8" s="23"/>
      <c r="F8" s="23"/>
      <c r="G8" s="23"/>
      <c r="H8" s="23"/>
      <c r="I8" s="62"/>
    </row>
    <row r="9" spans="2:9" s="25" customFormat="1" ht="15.6" x14ac:dyDescent="0.3">
      <c r="B9" s="23"/>
      <c r="C9" s="23"/>
      <c r="D9" s="23"/>
      <c r="E9" s="23"/>
      <c r="F9" s="23"/>
      <c r="G9" s="23"/>
      <c r="H9" s="23"/>
      <c r="I9" s="62"/>
    </row>
    <row r="10" spans="2:9" s="25" customFormat="1" ht="15.6" x14ac:dyDescent="0.3">
      <c r="B10" s="23"/>
      <c r="C10" s="23"/>
      <c r="D10" s="23"/>
      <c r="E10" s="23"/>
      <c r="F10" s="23"/>
      <c r="G10" s="23"/>
      <c r="H10" s="23"/>
      <c r="I10" s="62"/>
    </row>
    <row r="11" spans="2:9" s="25" customFormat="1" ht="15.6" x14ac:dyDescent="0.3">
      <c r="B11" s="23"/>
      <c r="C11" s="23"/>
      <c r="D11" s="23"/>
      <c r="E11" s="23"/>
      <c r="F11" s="23"/>
      <c r="G11" s="23"/>
      <c r="H11" s="23"/>
      <c r="I11" s="62"/>
    </row>
    <row r="12" spans="2:9" s="25" customFormat="1" ht="15.6" x14ac:dyDescent="0.3">
      <c r="B12" s="23"/>
      <c r="C12" s="23"/>
      <c r="D12" s="23"/>
      <c r="E12" s="23"/>
      <c r="F12" s="23"/>
      <c r="G12" s="23"/>
      <c r="H12" s="23"/>
      <c r="I12" s="62"/>
    </row>
    <row r="13" spans="2:9" s="25" customFormat="1" ht="15.6" x14ac:dyDescent="0.3">
      <c r="B13" s="23"/>
      <c r="C13" s="23"/>
      <c r="D13" s="23"/>
      <c r="E13" s="23"/>
      <c r="F13" s="23"/>
      <c r="G13" s="23"/>
      <c r="H13" s="23"/>
      <c r="I13" s="62"/>
    </row>
    <row r="14" spans="2:9" s="25" customFormat="1" ht="15.6" x14ac:dyDescent="0.3">
      <c r="B14" s="23"/>
      <c r="C14" s="23"/>
      <c r="D14" s="23"/>
      <c r="E14" s="23"/>
      <c r="F14" s="23"/>
      <c r="G14" s="23"/>
      <c r="H14" s="23"/>
      <c r="I14" s="62"/>
    </row>
    <row r="15" spans="2:9" s="25" customFormat="1" ht="15.6" x14ac:dyDescent="0.3">
      <c r="B15" s="23"/>
      <c r="C15" s="23"/>
      <c r="D15" s="23"/>
      <c r="E15" s="23"/>
      <c r="F15" s="23"/>
      <c r="G15" s="23"/>
      <c r="H15" s="23"/>
      <c r="I15" s="62"/>
    </row>
    <row r="16" spans="2:9" s="25" customFormat="1" ht="15.6" x14ac:dyDescent="0.3">
      <c r="B16" s="23"/>
      <c r="C16" s="23"/>
      <c r="D16" s="23"/>
      <c r="E16" s="23"/>
      <c r="F16" s="23"/>
      <c r="G16" s="23"/>
      <c r="H16" s="23"/>
      <c r="I16" s="62"/>
    </row>
    <row r="17" spans="2:9" s="25" customFormat="1" ht="15.6" x14ac:dyDescent="0.3">
      <c r="B17" s="23"/>
      <c r="C17" s="23"/>
      <c r="D17" s="23"/>
      <c r="E17" s="23"/>
      <c r="F17" s="23"/>
      <c r="G17" s="23"/>
      <c r="H17" s="23"/>
      <c r="I17" s="62"/>
    </row>
    <row r="18" spans="2:9" s="25" customFormat="1" ht="15.6" x14ac:dyDescent="0.3">
      <c r="B18" s="23"/>
      <c r="C18" s="23"/>
      <c r="D18" s="23"/>
      <c r="E18" s="23"/>
      <c r="F18" s="23"/>
      <c r="G18" s="23"/>
      <c r="H18" s="23"/>
      <c r="I18" s="62"/>
    </row>
    <row r="19" spans="2:9" s="25" customFormat="1" ht="15.6" x14ac:dyDescent="0.3">
      <c r="B19" s="23"/>
      <c r="C19" s="23"/>
      <c r="D19" s="23"/>
      <c r="E19" s="23"/>
      <c r="F19" s="23"/>
      <c r="G19" s="23"/>
      <c r="H19" s="23"/>
      <c r="I19" s="62"/>
    </row>
    <row r="20" spans="2:9" s="25" customFormat="1" ht="15.6" x14ac:dyDescent="0.3">
      <c r="B20" s="23"/>
      <c r="C20" s="23"/>
      <c r="D20" s="23"/>
      <c r="E20" s="23"/>
      <c r="F20" s="23"/>
      <c r="G20" s="23"/>
      <c r="H20" s="23"/>
      <c r="I20" s="62"/>
    </row>
    <row r="21" spans="2:9" s="25" customFormat="1" ht="15.6" x14ac:dyDescent="0.3">
      <c r="B21" s="23"/>
      <c r="C21" s="23"/>
      <c r="D21" s="23"/>
      <c r="E21" s="23"/>
      <c r="F21" s="23"/>
      <c r="G21" s="23"/>
      <c r="H21" s="23"/>
      <c r="I21" s="62"/>
    </row>
    <row r="22" spans="2:9" s="25" customFormat="1" ht="15.6" x14ac:dyDescent="0.3">
      <c r="B22" s="23"/>
      <c r="C22" s="23"/>
      <c r="D22" s="23"/>
      <c r="E22" s="23"/>
      <c r="F22" s="24"/>
      <c r="G22" s="23"/>
      <c r="H22" s="23"/>
      <c r="I22" s="62"/>
    </row>
    <row r="23" spans="2:9" ht="15.6" x14ac:dyDescent="0.3">
      <c r="B23" s="164" t="s">
        <v>45</v>
      </c>
      <c r="C23" s="165"/>
      <c r="D23" s="165"/>
      <c r="E23" s="165"/>
      <c r="F23" s="165"/>
      <c r="G23" s="165"/>
      <c r="H23" s="166"/>
      <c r="I23" s="73">
        <f>SUM(I6:I22)</f>
        <v>0</v>
      </c>
    </row>
    <row r="24" spans="2:9" s="25" customFormat="1" ht="15.6" x14ac:dyDescent="0.3">
      <c r="B24" s="23"/>
      <c r="C24" s="23"/>
      <c r="D24" s="23"/>
      <c r="E24" s="23"/>
      <c r="F24" s="24"/>
      <c r="G24" s="23"/>
      <c r="H24" s="23"/>
      <c r="I24" s="62"/>
    </row>
    <row r="25" spans="2:9" s="25" customFormat="1" ht="15.6" x14ac:dyDescent="0.3">
      <c r="B25" s="23"/>
      <c r="C25" s="23"/>
      <c r="D25" s="23"/>
      <c r="E25" s="23"/>
      <c r="F25" s="23"/>
      <c r="G25" s="23"/>
      <c r="H25" s="23"/>
      <c r="I25" s="62"/>
    </row>
    <row r="26" spans="2:9" s="25" customFormat="1" ht="15.6" x14ac:dyDescent="0.3">
      <c r="B26" s="23"/>
      <c r="C26" s="23"/>
      <c r="D26" s="23"/>
      <c r="E26" s="23"/>
      <c r="F26" s="23"/>
      <c r="G26" s="23"/>
      <c r="H26" s="23"/>
      <c r="I26" s="62"/>
    </row>
    <row r="27" spans="2:9" s="25" customFormat="1" ht="15.6" x14ac:dyDescent="0.3">
      <c r="B27" s="23"/>
      <c r="C27" s="23"/>
      <c r="D27" s="23"/>
      <c r="E27" s="23"/>
      <c r="F27" s="23"/>
      <c r="G27" s="23"/>
      <c r="H27" s="23"/>
      <c r="I27" s="62"/>
    </row>
    <row r="28" spans="2:9" s="25" customFormat="1" ht="15.6" x14ac:dyDescent="0.3">
      <c r="B28" s="23"/>
      <c r="C28" s="23"/>
      <c r="D28" s="23"/>
      <c r="E28" s="23"/>
      <c r="F28" s="23"/>
      <c r="G28" s="23"/>
      <c r="H28" s="23"/>
      <c r="I28" s="62"/>
    </row>
    <row r="29" spans="2:9" s="25" customFormat="1" ht="15.6" x14ac:dyDescent="0.3">
      <c r="B29" s="23"/>
      <c r="C29" s="23"/>
      <c r="D29" s="23"/>
      <c r="E29" s="23"/>
      <c r="F29" s="23"/>
      <c r="G29" s="23"/>
      <c r="H29" s="23"/>
      <c r="I29" s="62"/>
    </row>
    <row r="30" spans="2:9" s="25" customFormat="1" ht="15.6" x14ac:dyDescent="0.3">
      <c r="B30" s="23"/>
      <c r="C30" s="23"/>
      <c r="D30" s="23"/>
      <c r="E30" s="23"/>
      <c r="F30" s="23"/>
      <c r="G30" s="23"/>
      <c r="H30" s="23"/>
      <c r="I30" s="62"/>
    </row>
    <row r="31" spans="2:9" s="25" customFormat="1" ht="15.6" x14ac:dyDescent="0.3">
      <c r="B31" s="23"/>
      <c r="C31" s="23"/>
      <c r="D31" s="23"/>
      <c r="E31" s="23"/>
      <c r="F31" s="23"/>
      <c r="G31" s="23"/>
      <c r="H31" s="23"/>
      <c r="I31" s="62"/>
    </row>
    <row r="32" spans="2:9" s="25" customFormat="1" ht="15.6" x14ac:dyDescent="0.3">
      <c r="B32" s="23"/>
      <c r="C32" s="23"/>
      <c r="D32" s="23"/>
      <c r="E32" s="23"/>
      <c r="F32" s="23"/>
      <c r="G32" s="23"/>
      <c r="H32" s="23"/>
      <c r="I32" s="62"/>
    </row>
    <row r="33" spans="2:9" s="25" customFormat="1" ht="15.6" x14ac:dyDescent="0.3">
      <c r="B33" s="23"/>
      <c r="C33" s="23"/>
      <c r="D33" s="23"/>
      <c r="E33" s="23"/>
      <c r="F33" s="23"/>
      <c r="G33" s="23"/>
      <c r="H33" s="23"/>
      <c r="I33" s="62"/>
    </row>
    <row r="34" spans="2:9" s="25" customFormat="1" ht="15.6" x14ac:dyDescent="0.3">
      <c r="B34" s="23"/>
      <c r="C34" s="23"/>
      <c r="D34" s="23"/>
      <c r="E34" s="23"/>
      <c r="F34" s="23"/>
      <c r="G34" s="23"/>
      <c r="H34" s="23"/>
      <c r="I34" s="62"/>
    </row>
    <row r="35" spans="2:9" s="25" customFormat="1" x14ac:dyDescent="0.25">
      <c r="B35" s="23"/>
      <c r="C35" s="23"/>
      <c r="D35" s="23"/>
      <c r="E35" s="23"/>
      <c r="F35" s="23"/>
      <c r="G35" s="23"/>
      <c r="H35" s="23"/>
      <c r="I35" s="62"/>
    </row>
    <row r="36" spans="2:9" s="25" customFormat="1" x14ac:dyDescent="0.25">
      <c r="B36" s="23"/>
      <c r="C36" s="23"/>
      <c r="D36" s="23"/>
      <c r="E36" s="23"/>
      <c r="F36" s="23"/>
      <c r="G36" s="23"/>
      <c r="H36" s="23"/>
      <c r="I36" s="62"/>
    </row>
    <row r="37" spans="2:9" s="25" customFormat="1" x14ac:dyDescent="0.25">
      <c r="B37" s="23"/>
      <c r="C37" s="23"/>
      <c r="D37" s="23"/>
      <c r="E37" s="23"/>
      <c r="F37" s="23"/>
      <c r="G37" s="23"/>
      <c r="H37" s="23"/>
      <c r="I37" s="62"/>
    </row>
    <row r="38" spans="2:9" s="25" customFormat="1" x14ac:dyDescent="0.25">
      <c r="B38" s="23"/>
      <c r="C38" s="23"/>
      <c r="D38" s="23"/>
      <c r="E38" s="23"/>
      <c r="F38" s="23"/>
      <c r="G38" s="23"/>
      <c r="H38" s="23"/>
      <c r="I38" s="62"/>
    </row>
    <row r="39" spans="2:9" s="25" customFormat="1" x14ac:dyDescent="0.25">
      <c r="B39" s="23"/>
      <c r="C39" s="23"/>
      <c r="D39" s="23"/>
      <c r="E39" s="23"/>
      <c r="F39" s="23"/>
      <c r="G39" s="23"/>
      <c r="H39" s="23"/>
      <c r="I39" s="62"/>
    </row>
    <row r="40" spans="2:9" s="25" customFormat="1" x14ac:dyDescent="0.25">
      <c r="B40" s="23"/>
      <c r="C40" s="23"/>
      <c r="D40" s="23"/>
      <c r="E40" s="23"/>
      <c r="F40" s="24"/>
      <c r="G40" s="23"/>
      <c r="H40" s="23"/>
      <c r="I40" s="62"/>
    </row>
    <row r="41" spans="2:9" x14ac:dyDescent="0.25">
      <c r="B41" s="164" t="s">
        <v>125</v>
      </c>
      <c r="C41" s="165"/>
      <c r="D41" s="165"/>
      <c r="E41" s="165"/>
      <c r="F41" s="165"/>
      <c r="G41" s="165"/>
      <c r="H41" s="166"/>
      <c r="I41" s="73">
        <f>SUM(I24:I40)</f>
        <v>0</v>
      </c>
    </row>
    <row r="42" spans="2:9" x14ac:dyDescent="0.25">
      <c r="B42" s="164" t="s">
        <v>127</v>
      </c>
      <c r="C42" s="165"/>
      <c r="D42" s="165"/>
      <c r="E42" s="165"/>
      <c r="F42" s="165"/>
      <c r="G42" s="165"/>
      <c r="H42" s="166"/>
      <c r="I42" s="73">
        <f>I23+I41</f>
        <v>0</v>
      </c>
    </row>
    <row r="43" spans="2:9" x14ac:dyDescent="0.25">
      <c r="B43" s="17" t="s">
        <v>124</v>
      </c>
    </row>
  </sheetData>
  <sheetProtection formatCells="0" formatColumns="0" insertColumns="0" insertRows="0" deleteColumns="0" deleteRows="0" selectLockedCells="1"/>
  <mergeCells count="7">
    <mergeCell ref="B42:H42"/>
    <mergeCell ref="I3:I5"/>
    <mergeCell ref="B23:H23"/>
    <mergeCell ref="B41:H41"/>
    <mergeCell ref="B4:B5"/>
    <mergeCell ref="C3:H3"/>
    <mergeCell ref="C4:H4"/>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24:G40 G6:G22">
      <formula1>F6</formula1>
    </dataValidation>
  </dataValidations>
  <pageMargins left="0.7" right="0.7" top="0.75" bottom="0.75" header="0.3" footer="0.3"/>
  <pageSetup paperSize="9" scale="67"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43"/>
  <sheetViews>
    <sheetView topLeftCell="A10" workbookViewId="0">
      <selection activeCell="E50" sqref="E50"/>
    </sheetView>
  </sheetViews>
  <sheetFormatPr defaultColWidth="9.140625"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ht="15.6" x14ac:dyDescent="0.3">
      <c r="B1" s="3" t="s">
        <v>117</v>
      </c>
      <c r="C1" s="3"/>
    </row>
    <row r="3" spans="2:9" x14ac:dyDescent="0.25">
      <c r="B3" s="15"/>
      <c r="C3" s="167" t="s">
        <v>6</v>
      </c>
      <c r="D3" s="167"/>
      <c r="E3" s="167"/>
      <c r="F3" s="167"/>
      <c r="G3" s="167"/>
      <c r="H3" s="167"/>
      <c r="I3" s="168" t="s">
        <v>12</v>
      </c>
    </row>
    <row r="4" spans="2:9" x14ac:dyDescent="0.25">
      <c r="B4" s="169" t="s">
        <v>1</v>
      </c>
      <c r="C4" s="171" t="s">
        <v>74</v>
      </c>
      <c r="D4" s="172"/>
      <c r="E4" s="172"/>
      <c r="F4" s="172"/>
      <c r="G4" s="172"/>
      <c r="H4" s="173"/>
      <c r="I4" s="168"/>
    </row>
    <row r="5" spans="2:9" ht="31.5" x14ac:dyDescent="0.25">
      <c r="B5" s="170"/>
      <c r="C5" s="5" t="s">
        <v>40</v>
      </c>
      <c r="D5" s="5" t="s">
        <v>41</v>
      </c>
      <c r="E5" s="5" t="s">
        <v>42</v>
      </c>
      <c r="F5" s="5" t="s">
        <v>43</v>
      </c>
      <c r="G5" s="5" t="s">
        <v>55</v>
      </c>
      <c r="H5" s="5" t="s">
        <v>44</v>
      </c>
      <c r="I5" s="168"/>
    </row>
    <row r="6" spans="2:9" s="25" customFormat="1" ht="15.6" x14ac:dyDescent="0.3">
      <c r="B6" s="23"/>
      <c r="C6" s="23"/>
      <c r="D6" s="23"/>
      <c r="E6" s="23"/>
      <c r="F6" s="24"/>
      <c r="G6" s="24"/>
      <c r="H6" s="23"/>
      <c r="I6" s="62"/>
    </row>
    <row r="7" spans="2:9" s="25" customFormat="1" ht="15.6" x14ac:dyDescent="0.3">
      <c r="B7" s="23"/>
      <c r="C7" s="23"/>
      <c r="D7" s="23"/>
      <c r="E7" s="23"/>
      <c r="F7" s="24"/>
      <c r="G7" s="24"/>
      <c r="H7" s="23"/>
      <c r="I7" s="62"/>
    </row>
    <row r="8" spans="2:9" s="25" customFormat="1" ht="15.6" x14ac:dyDescent="0.3">
      <c r="B8" s="23"/>
      <c r="C8" s="23"/>
      <c r="D8" s="23"/>
      <c r="E8" s="23"/>
      <c r="F8" s="24"/>
      <c r="G8" s="24"/>
      <c r="H8" s="23"/>
      <c r="I8" s="62"/>
    </row>
    <row r="9" spans="2:9" s="25" customFormat="1" ht="15.6" x14ac:dyDescent="0.3">
      <c r="B9" s="23"/>
      <c r="C9" s="23"/>
      <c r="D9" s="23"/>
      <c r="E9" s="23"/>
      <c r="F9" s="24"/>
      <c r="G9" s="24"/>
      <c r="H9" s="23"/>
      <c r="I9" s="62"/>
    </row>
    <row r="10" spans="2:9" s="25" customFormat="1" ht="15.6" x14ac:dyDescent="0.3">
      <c r="B10" s="23"/>
      <c r="C10" s="23"/>
      <c r="D10" s="23"/>
      <c r="E10" s="23"/>
      <c r="F10" s="24"/>
      <c r="G10" s="24"/>
      <c r="H10" s="23"/>
      <c r="I10" s="62"/>
    </row>
    <row r="11" spans="2:9" s="25" customFormat="1" ht="15.6" x14ac:dyDescent="0.3">
      <c r="B11" s="23"/>
      <c r="C11" s="23"/>
      <c r="D11" s="23"/>
      <c r="E11" s="23"/>
      <c r="F11" s="24"/>
      <c r="G11" s="24"/>
      <c r="H11" s="23"/>
      <c r="I11" s="62"/>
    </row>
    <row r="12" spans="2:9" s="25" customFormat="1" ht="15.6" x14ac:dyDescent="0.3">
      <c r="B12" s="23"/>
      <c r="C12" s="23"/>
      <c r="D12" s="23"/>
      <c r="E12" s="23"/>
      <c r="F12" s="24"/>
      <c r="G12" s="24"/>
      <c r="H12" s="23"/>
      <c r="I12" s="62"/>
    </row>
    <row r="13" spans="2:9" s="25" customFormat="1" ht="15.6" x14ac:dyDescent="0.3">
      <c r="B13" s="23"/>
      <c r="C13" s="23"/>
      <c r="D13" s="23"/>
      <c r="E13" s="23"/>
      <c r="F13" s="24"/>
      <c r="G13" s="24"/>
      <c r="H13" s="23"/>
      <c r="I13" s="62"/>
    </row>
    <row r="14" spans="2:9" s="25" customFormat="1" ht="15.6" x14ac:dyDescent="0.3">
      <c r="B14" s="23"/>
      <c r="C14" s="23"/>
      <c r="D14" s="23"/>
      <c r="E14" s="23"/>
      <c r="F14" s="24"/>
      <c r="G14" s="24"/>
      <c r="H14" s="23"/>
      <c r="I14" s="62"/>
    </row>
    <row r="15" spans="2:9" s="25" customFormat="1" ht="15.6" x14ac:dyDescent="0.3">
      <c r="B15" s="23"/>
      <c r="C15" s="23"/>
      <c r="D15" s="23"/>
      <c r="E15" s="23"/>
      <c r="F15" s="24"/>
      <c r="G15" s="24"/>
      <c r="H15" s="23"/>
      <c r="I15" s="62"/>
    </row>
    <row r="16" spans="2:9" s="25" customFormat="1" ht="15.6" x14ac:dyDescent="0.3">
      <c r="B16" s="23"/>
      <c r="C16" s="23"/>
      <c r="D16" s="23"/>
      <c r="E16" s="23"/>
      <c r="F16" s="24"/>
      <c r="G16" s="24"/>
      <c r="H16" s="23"/>
      <c r="I16" s="62"/>
    </row>
    <row r="17" spans="2:9" s="25" customFormat="1" ht="15.6" x14ac:dyDescent="0.3">
      <c r="B17" s="23"/>
      <c r="C17" s="23"/>
      <c r="D17" s="23"/>
      <c r="E17" s="23"/>
      <c r="F17" s="24"/>
      <c r="G17" s="24"/>
      <c r="H17" s="23"/>
      <c r="I17" s="62"/>
    </row>
    <row r="18" spans="2:9" s="25" customFormat="1" ht="15.6" x14ac:dyDescent="0.3">
      <c r="B18" s="23"/>
      <c r="C18" s="23"/>
      <c r="D18" s="23"/>
      <c r="E18" s="23"/>
      <c r="F18" s="24"/>
      <c r="G18" s="24"/>
      <c r="H18" s="23"/>
      <c r="I18" s="62"/>
    </row>
    <row r="19" spans="2:9" s="25" customFormat="1" ht="15.6" x14ac:dyDescent="0.3">
      <c r="B19" s="23"/>
      <c r="C19" s="23"/>
      <c r="D19" s="23"/>
      <c r="E19" s="23"/>
      <c r="F19" s="24"/>
      <c r="G19" s="24"/>
      <c r="H19" s="23"/>
      <c r="I19" s="62"/>
    </row>
    <row r="20" spans="2:9" s="25" customFormat="1" ht="15.6" x14ac:dyDescent="0.3">
      <c r="B20" s="23"/>
      <c r="C20" s="23"/>
      <c r="D20" s="23"/>
      <c r="E20" s="23"/>
      <c r="F20" s="24"/>
      <c r="G20" s="24"/>
      <c r="H20" s="23"/>
      <c r="I20" s="62"/>
    </row>
    <row r="21" spans="2:9" s="25" customFormat="1" ht="15.6" x14ac:dyDescent="0.3">
      <c r="B21" s="23"/>
      <c r="C21" s="23"/>
      <c r="D21" s="23"/>
      <c r="E21" s="23"/>
      <c r="F21" s="24"/>
      <c r="G21" s="24"/>
      <c r="H21" s="23"/>
      <c r="I21" s="62"/>
    </row>
    <row r="22" spans="2:9" s="25" customFormat="1" ht="15.6" x14ac:dyDescent="0.3">
      <c r="B22" s="23"/>
      <c r="C22" s="23"/>
      <c r="D22" s="23"/>
      <c r="E22" s="23"/>
      <c r="F22" s="24"/>
      <c r="G22" s="24"/>
      <c r="H22" s="23"/>
      <c r="I22" s="62"/>
    </row>
    <row r="23" spans="2:9" ht="15.6" x14ac:dyDescent="0.3">
      <c r="B23" s="164" t="s">
        <v>45</v>
      </c>
      <c r="C23" s="165"/>
      <c r="D23" s="165"/>
      <c r="E23" s="165"/>
      <c r="F23" s="165"/>
      <c r="G23" s="165"/>
      <c r="H23" s="166"/>
      <c r="I23" s="73">
        <f>SUM(I6:I22)</f>
        <v>0</v>
      </c>
    </row>
    <row r="24" spans="2:9" s="25" customFormat="1" ht="15.6" x14ac:dyDescent="0.3">
      <c r="B24" s="23"/>
      <c r="C24" s="23"/>
      <c r="D24" s="23"/>
      <c r="E24" s="23"/>
      <c r="F24" s="24"/>
      <c r="G24" s="24"/>
      <c r="H24" s="23"/>
      <c r="I24" s="62"/>
    </row>
    <row r="25" spans="2:9" s="25" customFormat="1" ht="15.6" x14ac:dyDescent="0.3">
      <c r="B25" s="23"/>
      <c r="C25" s="23"/>
      <c r="D25" s="23"/>
      <c r="E25" s="23"/>
      <c r="F25" s="24"/>
      <c r="G25" s="24"/>
      <c r="H25" s="23"/>
      <c r="I25" s="62"/>
    </row>
    <row r="26" spans="2:9" s="25" customFormat="1" ht="15.6" x14ac:dyDescent="0.3">
      <c r="B26" s="23"/>
      <c r="C26" s="23"/>
      <c r="D26" s="23"/>
      <c r="E26" s="23"/>
      <c r="F26" s="24"/>
      <c r="G26" s="24"/>
      <c r="H26" s="23"/>
      <c r="I26" s="62"/>
    </row>
    <row r="27" spans="2:9" s="25" customFormat="1" ht="15.6" x14ac:dyDescent="0.3">
      <c r="B27" s="23"/>
      <c r="C27" s="23"/>
      <c r="D27" s="23"/>
      <c r="E27" s="23"/>
      <c r="F27" s="24"/>
      <c r="G27" s="24"/>
      <c r="H27" s="23"/>
      <c r="I27" s="62"/>
    </row>
    <row r="28" spans="2:9" s="25" customFormat="1" ht="15.6" x14ac:dyDescent="0.3">
      <c r="B28" s="23"/>
      <c r="C28" s="23"/>
      <c r="D28" s="23"/>
      <c r="E28" s="23"/>
      <c r="F28" s="24"/>
      <c r="G28" s="24"/>
      <c r="H28" s="23"/>
      <c r="I28" s="62"/>
    </row>
    <row r="29" spans="2:9" s="25" customFormat="1" ht="15.6" x14ac:dyDescent="0.3">
      <c r="B29" s="23"/>
      <c r="C29" s="23"/>
      <c r="D29" s="23"/>
      <c r="E29" s="23"/>
      <c r="F29" s="24"/>
      <c r="G29" s="24"/>
      <c r="H29" s="23"/>
      <c r="I29" s="62"/>
    </row>
    <row r="30" spans="2:9" s="25" customFormat="1" ht="15.6" x14ac:dyDescent="0.3">
      <c r="B30" s="23"/>
      <c r="C30" s="23"/>
      <c r="D30" s="23"/>
      <c r="E30" s="23"/>
      <c r="F30" s="24"/>
      <c r="G30" s="24"/>
      <c r="H30" s="23"/>
      <c r="I30" s="62"/>
    </row>
    <row r="31" spans="2:9" s="25" customFormat="1" ht="15.6" x14ac:dyDescent="0.3">
      <c r="B31" s="23"/>
      <c r="C31" s="23"/>
      <c r="D31" s="23"/>
      <c r="E31" s="23"/>
      <c r="F31" s="24"/>
      <c r="G31" s="24"/>
      <c r="H31" s="23"/>
      <c r="I31" s="62"/>
    </row>
    <row r="32" spans="2:9" s="25" customFormat="1" x14ac:dyDescent="0.25">
      <c r="B32" s="23"/>
      <c r="C32" s="23"/>
      <c r="D32" s="23"/>
      <c r="E32" s="23"/>
      <c r="F32" s="24"/>
      <c r="G32" s="24"/>
      <c r="H32" s="23"/>
      <c r="I32" s="62"/>
    </row>
    <row r="33" spans="2:9" s="25" customFormat="1" x14ac:dyDescent="0.25">
      <c r="B33" s="23"/>
      <c r="C33" s="23"/>
      <c r="D33" s="23"/>
      <c r="E33" s="23"/>
      <c r="F33" s="24"/>
      <c r="G33" s="24"/>
      <c r="H33" s="23"/>
      <c r="I33" s="62"/>
    </row>
    <row r="34" spans="2:9" s="25" customFormat="1" x14ac:dyDescent="0.25">
      <c r="B34" s="23"/>
      <c r="C34" s="23"/>
      <c r="D34" s="23"/>
      <c r="E34" s="23"/>
      <c r="F34" s="24"/>
      <c r="G34" s="24"/>
      <c r="H34" s="23"/>
      <c r="I34" s="62"/>
    </row>
    <row r="35" spans="2:9" s="25" customFormat="1" x14ac:dyDescent="0.25">
      <c r="B35" s="23"/>
      <c r="C35" s="23"/>
      <c r="D35" s="23"/>
      <c r="E35" s="23"/>
      <c r="F35" s="24"/>
      <c r="G35" s="24"/>
      <c r="H35" s="23"/>
      <c r="I35" s="62"/>
    </row>
    <row r="36" spans="2:9" s="25" customFormat="1" x14ac:dyDescent="0.25">
      <c r="B36" s="23"/>
      <c r="C36" s="23"/>
      <c r="D36" s="23"/>
      <c r="E36" s="23"/>
      <c r="F36" s="24"/>
      <c r="G36" s="24"/>
      <c r="H36" s="23"/>
      <c r="I36" s="62"/>
    </row>
    <row r="37" spans="2:9" s="25" customFormat="1" x14ac:dyDescent="0.25">
      <c r="B37" s="23"/>
      <c r="C37" s="23"/>
      <c r="D37" s="23"/>
      <c r="E37" s="23"/>
      <c r="F37" s="24"/>
      <c r="G37" s="24"/>
      <c r="H37" s="23"/>
      <c r="I37" s="62"/>
    </row>
    <row r="38" spans="2:9" s="25" customFormat="1" x14ac:dyDescent="0.25">
      <c r="B38" s="23"/>
      <c r="C38" s="23"/>
      <c r="D38" s="23"/>
      <c r="E38" s="23"/>
      <c r="F38" s="24"/>
      <c r="G38" s="24"/>
      <c r="H38" s="23"/>
      <c r="I38" s="62"/>
    </row>
    <row r="39" spans="2:9" s="25" customFormat="1" x14ac:dyDescent="0.25">
      <c r="B39" s="23"/>
      <c r="C39" s="23"/>
      <c r="D39" s="23"/>
      <c r="E39" s="23"/>
      <c r="F39" s="24"/>
      <c r="G39" s="24"/>
      <c r="H39" s="23"/>
      <c r="I39" s="62"/>
    </row>
    <row r="40" spans="2:9" s="25" customFormat="1" x14ac:dyDescent="0.25">
      <c r="B40" s="23"/>
      <c r="C40" s="23"/>
      <c r="D40" s="23"/>
      <c r="E40" s="23"/>
      <c r="F40" s="24"/>
      <c r="G40" s="24"/>
      <c r="H40" s="23"/>
      <c r="I40" s="62"/>
    </row>
    <row r="41" spans="2:9" x14ac:dyDescent="0.25">
      <c r="B41" s="164" t="s">
        <v>125</v>
      </c>
      <c r="C41" s="165"/>
      <c r="D41" s="165"/>
      <c r="E41" s="165"/>
      <c r="F41" s="165"/>
      <c r="G41" s="165"/>
      <c r="H41" s="166"/>
      <c r="I41" s="73">
        <f>SUM(I24:I40)</f>
        <v>0</v>
      </c>
    </row>
    <row r="42" spans="2:9" x14ac:dyDescent="0.25">
      <c r="B42" s="108" t="s">
        <v>53</v>
      </c>
      <c r="C42" s="109"/>
      <c r="D42" s="109"/>
      <c r="E42" s="109"/>
      <c r="F42" s="109"/>
      <c r="G42" s="109"/>
      <c r="H42" s="110"/>
      <c r="I42" s="73">
        <f>I23+I41</f>
        <v>0</v>
      </c>
    </row>
    <row r="43" spans="2:9" x14ac:dyDescent="0.25">
      <c r="B43" s="17" t="s">
        <v>124</v>
      </c>
    </row>
  </sheetData>
  <sheetProtection formatCells="0" formatColumns="0" formatRows="0" insertColumns="0" insertRows="0" deleteColumns="0" deleteRows="0" selectLockedCells="1"/>
  <mergeCells count="6">
    <mergeCell ref="B41:H41"/>
    <mergeCell ref="C3:H3"/>
    <mergeCell ref="I3:I5"/>
    <mergeCell ref="B4:B5"/>
    <mergeCell ref="C4:H4"/>
    <mergeCell ref="B23:H23"/>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24:G40 G6:G22">
      <formula1>F6</formula1>
    </dataValidation>
  </dataValidations>
  <pageMargins left="0.7" right="0.7" top="0.75" bottom="0.75" header="0.3" footer="0.3"/>
  <pageSetup paperSize="9" scale="67"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27"/>
  <sheetViews>
    <sheetView workbookViewId="0">
      <selection activeCell="F33" sqref="F33"/>
    </sheetView>
  </sheetViews>
  <sheetFormatPr defaultColWidth="9.140625" defaultRowHeight="15.75" x14ac:dyDescent="0.25"/>
  <cols>
    <col min="1" max="1" width="4.1406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ht="15.6" x14ac:dyDescent="0.3">
      <c r="B1" s="3" t="s">
        <v>118</v>
      </c>
      <c r="C1" s="3"/>
    </row>
    <row r="3" spans="2:9" x14ac:dyDescent="0.25">
      <c r="B3" s="15"/>
      <c r="C3" s="167" t="s">
        <v>6</v>
      </c>
      <c r="D3" s="167"/>
      <c r="E3" s="167"/>
      <c r="F3" s="167"/>
      <c r="G3" s="167"/>
      <c r="H3" s="167"/>
      <c r="I3" s="168" t="s">
        <v>12</v>
      </c>
    </row>
    <row r="4" spans="2:9" x14ac:dyDescent="0.25">
      <c r="B4" s="169" t="s">
        <v>1</v>
      </c>
      <c r="C4" s="171" t="s">
        <v>74</v>
      </c>
      <c r="D4" s="172"/>
      <c r="E4" s="172"/>
      <c r="F4" s="172"/>
      <c r="G4" s="172"/>
      <c r="H4" s="173"/>
      <c r="I4" s="168"/>
    </row>
    <row r="5" spans="2:9" ht="31.5" x14ac:dyDescent="0.25">
      <c r="B5" s="170"/>
      <c r="C5" s="5" t="s">
        <v>40</v>
      </c>
      <c r="D5" s="5" t="s">
        <v>41</v>
      </c>
      <c r="E5" s="5" t="s">
        <v>42</v>
      </c>
      <c r="F5" s="5" t="s">
        <v>43</v>
      </c>
      <c r="G5" s="5" t="s">
        <v>55</v>
      </c>
      <c r="H5" s="5" t="s">
        <v>44</v>
      </c>
      <c r="I5" s="168"/>
    </row>
    <row r="6" spans="2:9" s="25" customFormat="1" ht="15.6" x14ac:dyDescent="0.3">
      <c r="B6" s="23" t="s">
        <v>160</v>
      </c>
      <c r="C6" s="23" t="s">
        <v>160</v>
      </c>
      <c r="D6" s="23" t="s">
        <v>160</v>
      </c>
      <c r="E6" s="23" t="s">
        <v>160</v>
      </c>
      <c r="F6" s="24" t="s">
        <v>160</v>
      </c>
      <c r="G6" s="24" t="s">
        <v>160</v>
      </c>
      <c r="H6" s="23" t="s">
        <v>160</v>
      </c>
      <c r="I6" s="62" t="s">
        <v>160</v>
      </c>
    </row>
    <row r="7" spans="2:9" ht="15.6" x14ac:dyDescent="0.3">
      <c r="B7" s="164" t="s">
        <v>159</v>
      </c>
      <c r="C7" s="165"/>
      <c r="D7" s="165"/>
      <c r="E7" s="165"/>
      <c r="F7" s="165"/>
      <c r="G7" s="165"/>
      <c r="H7" s="166"/>
      <c r="I7" s="73">
        <f>SUM(I6:I6)</f>
        <v>0</v>
      </c>
    </row>
    <row r="8" spans="2:9" s="25" customFormat="1" ht="15.6" x14ac:dyDescent="0.3">
      <c r="B8" s="23"/>
      <c r="C8" s="23"/>
      <c r="D8" s="23"/>
      <c r="E8" s="23"/>
      <c r="F8" s="24"/>
      <c r="G8" s="24"/>
      <c r="H8" s="23"/>
      <c r="I8" s="62"/>
    </row>
    <row r="9" spans="2:9" s="25" customFormat="1" ht="15.6" x14ac:dyDescent="0.3">
      <c r="B9" s="23"/>
      <c r="C9" s="23"/>
      <c r="D9" s="23"/>
      <c r="E9" s="23"/>
      <c r="F9" s="24"/>
      <c r="G9" s="24"/>
      <c r="H9" s="23"/>
      <c r="I9" s="62"/>
    </row>
    <row r="10" spans="2:9" s="25" customFormat="1" ht="15.6" x14ac:dyDescent="0.3">
      <c r="B10" s="23"/>
      <c r="C10" s="23"/>
      <c r="D10" s="23"/>
      <c r="E10" s="23"/>
      <c r="F10" s="24"/>
      <c r="G10" s="24"/>
      <c r="H10" s="23"/>
      <c r="I10" s="62"/>
    </row>
    <row r="11" spans="2:9" s="25" customFormat="1" ht="15.6" x14ac:dyDescent="0.3">
      <c r="B11" s="23"/>
      <c r="C11" s="23"/>
      <c r="D11" s="23"/>
      <c r="E11" s="23"/>
      <c r="F11" s="24"/>
      <c r="G11" s="24"/>
      <c r="H11" s="23"/>
      <c r="I11" s="62"/>
    </row>
    <row r="12" spans="2:9" s="25" customFormat="1" ht="15.6" x14ac:dyDescent="0.3">
      <c r="B12" s="23"/>
      <c r="C12" s="23"/>
      <c r="D12" s="23"/>
      <c r="E12" s="23"/>
      <c r="F12" s="24"/>
      <c r="G12" s="24"/>
      <c r="H12" s="23"/>
      <c r="I12" s="62"/>
    </row>
    <row r="13" spans="2:9" s="25" customFormat="1" ht="15.6" x14ac:dyDescent="0.3">
      <c r="B13" s="23"/>
      <c r="C13" s="23"/>
      <c r="D13" s="23"/>
      <c r="E13" s="23"/>
      <c r="F13" s="24"/>
      <c r="G13" s="24"/>
      <c r="H13" s="23"/>
      <c r="I13" s="62"/>
    </row>
    <row r="14" spans="2:9" s="25" customFormat="1" ht="15.6" x14ac:dyDescent="0.3">
      <c r="B14" s="23"/>
      <c r="C14" s="23"/>
      <c r="D14" s="23"/>
      <c r="E14" s="23"/>
      <c r="F14" s="24"/>
      <c r="G14" s="24"/>
      <c r="H14" s="23"/>
      <c r="I14" s="62"/>
    </row>
    <row r="15" spans="2:9" s="25" customFormat="1" ht="15.6" x14ac:dyDescent="0.3">
      <c r="B15" s="23"/>
      <c r="C15" s="23"/>
      <c r="D15" s="23"/>
      <c r="E15" s="23"/>
      <c r="F15" s="24"/>
      <c r="G15" s="24"/>
      <c r="H15" s="23"/>
      <c r="I15" s="62"/>
    </row>
    <row r="16" spans="2:9" s="25" customFormat="1" ht="15.6" x14ac:dyDescent="0.3">
      <c r="B16" s="23"/>
      <c r="C16" s="23"/>
      <c r="D16" s="23"/>
      <c r="E16" s="23"/>
      <c r="F16" s="24"/>
      <c r="G16" s="24"/>
      <c r="H16" s="23"/>
      <c r="I16" s="62"/>
    </row>
    <row r="17" spans="2:9" s="25" customFormat="1" ht="15.6" x14ac:dyDescent="0.3">
      <c r="B17" s="23"/>
      <c r="C17" s="23"/>
      <c r="D17" s="23"/>
      <c r="E17" s="23"/>
      <c r="F17" s="24"/>
      <c r="G17" s="24"/>
      <c r="H17" s="23"/>
      <c r="I17" s="62"/>
    </row>
    <row r="18" spans="2:9" s="25" customFormat="1" ht="15.6" x14ac:dyDescent="0.3">
      <c r="B18" s="23"/>
      <c r="C18" s="23"/>
      <c r="D18" s="23"/>
      <c r="E18" s="23"/>
      <c r="F18" s="24"/>
      <c r="G18" s="24"/>
      <c r="H18" s="23"/>
      <c r="I18" s="62"/>
    </row>
    <row r="19" spans="2:9" s="25" customFormat="1" ht="15.6" x14ac:dyDescent="0.3">
      <c r="B19" s="23"/>
      <c r="C19" s="23"/>
      <c r="D19" s="23"/>
      <c r="E19" s="23"/>
      <c r="F19" s="24"/>
      <c r="G19" s="24"/>
      <c r="H19" s="23"/>
      <c r="I19" s="62"/>
    </row>
    <row r="20" spans="2:9" s="25" customFormat="1" ht="15.6" x14ac:dyDescent="0.3">
      <c r="B20" s="23"/>
      <c r="C20" s="23"/>
      <c r="D20" s="23"/>
      <c r="E20" s="23"/>
      <c r="F20" s="24"/>
      <c r="G20" s="24"/>
      <c r="H20" s="23"/>
      <c r="I20" s="62"/>
    </row>
    <row r="21" spans="2:9" s="25" customFormat="1" ht="15.6" x14ac:dyDescent="0.3">
      <c r="B21" s="23"/>
      <c r="C21" s="23"/>
      <c r="D21" s="23"/>
      <c r="E21" s="23"/>
      <c r="F21" s="24"/>
      <c r="G21" s="24"/>
      <c r="H21" s="23"/>
      <c r="I21" s="62"/>
    </row>
    <row r="22" spans="2:9" s="25" customFormat="1" x14ac:dyDescent="0.25">
      <c r="B22" s="23"/>
      <c r="C22" s="23"/>
      <c r="D22" s="23"/>
      <c r="E22" s="23"/>
      <c r="F22" s="24"/>
      <c r="G22" s="24"/>
      <c r="H22" s="23"/>
      <c r="I22" s="62"/>
    </row>
    <row r="23" spans="2:9" s="25" customFormat="1" x14ac:dyDescent="0.25">
      <c r="B23" s="23"/>
      <c r="C23" s="23"/>
      <c r="D23" s="23"/>
      <c r="E23" s="23"/>
      <c r="F23" s="24"/>
      <c r="G23" s="24"/>
      <c r="H23" s="23"/>
      <c r="I23" s="62"/>
    </row>
    <row r="24" spans="2:9" s="25" customFormat="1" x14ac:dyDescent="0.25">
      <c r="B24" s="23"/>
      <c r="C24" s="23"/>
      <c r="D24" s="23"/>
      <c r="E24" s="23"/>
      <c r="F24" s="24"/>
      <c r="G24" s="24"/>
      <c r="H24" s="23"/>
      <c r="I24" s="62"/>
    </row>
    <row r="25" spans="2:9" x14ac:dyDescent="0.25">
      <c r="B25" s="164" t="s">
        <v>125</v>
      </c>
      <c r="C25" s="165"/>
      <c r="D25" s="165"/>
      <c r="E25" s="165"/>
      <c r="F25" s="165"/>
      <c r="G25" s="165"/>
      <c r="H25" s="166"/>
      <c r="I25" s="73">
        <f>SUM(I8:I24)</f>
        <v>0</v>
      </c>
    </row>
    <row r="26" spans="2:9" x14ac:dyDescent="0.25">
      <c r="B26" s="174" t="s">
        <v>122</v>
      </c>
      <c r="C26" s="175"/>
      <c r="D26" s="175"/>
      <c r="E26" s="175"/>
      <c r="F26" s="175"/>
      <c r="G26" s="175"/>
      <c r="H26" s="176"/>
      <c r="I26" s="73">
        <f>I7+I25</f>
        <v>0</v>
      </c>
    </row>
    <row r="27" spans="2:9" x14ac:dyDescent="0.25">
      <c r="B27" s="17" t="s">
        <v>124</v>
      </c>
    </row>
  </sheetData>
  <sheetProtection formatCells="0" formatColumns="0" formatRows="0" insertColumns="0" insertRows="0" deleteColumns="0" deleteRows="0" selectLockedCells="1"/>
  <mergeCells count="7">
    <mergeCell ref="B25:H25"/>
    <mergeCell ref="B26:H26"/>
    <mergeCell ref="C3:H3"/>
    <mergeCell ref="I3:I5"/>
    <mergeCell ref="B4:B5"/>
    <mergeCell ref="C4:H4"/>
    <mergeCell ref="B7:H7"/>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8:G24">
      <formula1>F8</formula1>
    </dataValidation>
  </dataValidations>
  <pageMargins left="0.7" right="0.7" top="0.75" bottom="0.75" header="0.3" footer="0.3"/>
  <pageSetup paperSize="9" scale="67"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43"/>
  <sheetViews>
    <sheetView topLeftCell="A10" zoomScaleNormal="100" workbookViewId="0">
      <selection activeCell="B1" sqref="B1"/>
    </sheetView>
  </sheetViews>
  <sheetFormatPr defaultColWidth="9.140625"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ht="15.6" x14ac:dyDescent="0.3">
      <c r="B1" s="3" t="s">
        <v>106</v>
      </c>
      <c r="C1" s="3"/>
    </row>
    <row r="3" spans="2:9" x14ac:dyDescent="0.25">
      <c r="B3" s="15"/>
      <c r="C3" s="167" t="s">
        <v>6</v>
      </c>
      <c r="D3" s="167"/>
      <c r="E3" s="167"/>
      <c r="F3" s="167"/>
      <c r="G3" s="167"/>
      <c r="H3" s="167"/>
      <c r="I3" s="168" t="s">
        <v>12</v>
      </c>
    </row>
    <row r="4" spans="2:9" x14ac:dyDescent="0.25">
      <c r="B4" s="169" t="s">
        <v>1</v>
      </c>
      <c r="C4" s="171" t="s">
        <v>74</v>
      </c>
      <c r="D4" s="172"/>
      <c r="E4" s="172"/>
      <c r="F4" s="172"/>
      <c r="G4" s="172"/>
      <c r="H4" s="173"/>
      <c r="I4" s="168"/>
    </row>
    <row r="5" spans="2:9" ht="31.5" x14ac:dyDescent="0.25">
      <c r="B5" s="170"/>
      <c r="C5" s="5" t="s">
        <v>40</v>
      </c>
      <c r="D5" s="5" t="s">
        <v>41</v>
      </c>
      <c r="E5" s="5" t="s">
        <v>42</v>
      </c>
      <c r="F5" s="5" t="s">
        <v>43</v>
      </c>
      <c r="G5" s="5" t="s">
        <v>55</v>
      </c>
      <c r="H5" s="5" t="s">
        <v>44</v>
      </c>
      <c r="I5" s="168"/>
    </row>
    <row r="6" spans="2:9" s="25" customFormat="1" ht="15.6" x14ac:dyDescent="0.3">
      <c r="B6" s="23"/>
      <c r="C6" s="23"/>
      <c r="D6" s="23"/>
      <c r="E6" s="23"/>
      <c r="F6" s="24"/>
      <c r="G6" s="24"/>
      <c r="H6" s="23"/>
      <c r="I6" s="62"/>
    </row>
    <row r="7" spans="2:9" s="25" customFormat="1" ht="15.6" x14ac:dyDescent="0.3">
      <c r="B7" s="23"/>
      <c r="C7" s="23"/>
      <c r="D7" s="23"/>
      <c r="E7" s="23"/>
      <c r="F7" s="24"/>
      <c r="G7" s="24"/>
      <c r="H7" s="23"/>
      <c r="I7" s="62"/>
    </row>
    <row r="8" spans="2:9" s="25" customFormat="1" ht="15.6" x14ac:dyDescent="0.3">
      <c r="B8" s="23"/>
      <c r="C8" s="23"/>
      <c r="D8" s="23"/>
      <c r="E8" s="23"/>
      <c r="F8" s="24"/>
      <c r="G8" s="24"/>
      <c r="H8" s="23"/>
      <c r="I8" s="62"/>
    </row>
    <row r="9" spans="2:9" s="25" customFormat="1" ht="15.6" x14ac:dyDescent="0.3">
      <c r="B9" s="23"/>
      <c r="C9" s="23"/>
      <c r="D9" s="23"/>
      <c r="E9" s="23"/>
      <c r="F9" s="24"/>
      <c r="G9" s="24"/>
      <c r="H9" s="23"/>
      <c r="I9" s="62"/>
    </row>
    <row r="10" spans="2:9" s="25" customFormat="1" ht="15.6" x14ac:dyDescent="0.3">
      <c r="B10" s="23"/>
      <c r="C10" s="23"/>
      <c r="D10" s="23"/>
      <c r="E10" s="23"/>
      <c r="F10" s="24"/>
      <c r="G10" s="24"/>
      <c r="H10" s="23"/>
      <c r="I10" s="62"/>
    </row>
    <row r="11" spans="2:9" s="25" customFormat="1" ht="15.6" x14ac:dyDescent="0.3">
      <c r="B11" s="23"/>
      <c r="C11" s="23"/>
      <c r="D11" s="23"/>
      <c r="E11" s="23"/>
      <c r="F11" s="24"/>
      <c r="G11" s="24"/>
      <c r="H11" s="23"/>
      <c r="I11" s="62"/>
    </row>
    <row r="12" spans="2:9" s="25" customFormat="1" ht="15.6" x14ac:dyDescent="0.3">
      <c r="B12" s="23"/>
      <c r="C12" s="23"/>
      <c r="D12" s="23"/>
      <c r="E12" s="23"/>
      <c r="F12" s="24"/>
      <c r="G12" s="24"/>
      <c r="H12" s="23"/>
      <c r="I12" s="62"/>
    </row>
    <row r="13" spans="2:9" s="25" customFormat="1" ht="15.6" x14ac:dyDescent="0.3">
      <c r="B13" s="23"/>
      <c r="C13" s="23"/>
      <c r="D13" s="23"/>
      <c r="E13" s="23"/>
      <c r="F13" s="24"/>
      <c r="G13" s="24"/>
      <c r="H13" s="23"/>
      <c r="I13" s="62"/>
    </row>
    <row r="14" spans="2:9" s="25" customFormat="1" ht="15.6" x14ac:dyDescent="0.3">
      <c r="B14" s="23"/>
      <c r="C14" s="23"/>
      <c r="D14" s="23"/>
      <c r="E14" s="23"/>
      <c r="F14" s="24"/>
      <c r="G14" s="24"/>
      <c r="H14" s="23"/>
      <c r="I14" s="62"/>
    </row>
    <row r="15" spans="2:9" s="25" customFormat="1" ht="15.6" x14ac:dyDescent="0.3">
      <c r="B15" s="23"/>
      <c r="C15" s="23"/>
      <c r="D15" s="23"/>
      <c r="E15" s="23"/>
      <c r="F15" s="24"/>
      <c r="G15" s="24"/>
      <c r="H15" s="23"/>
      <c r="I15" s="62"/>
    </row>
    <row r="16" spans="2:9" s="25" customFormat="1" ht="15.6" x14ac:dyDescent="0.3">
      <c r="B16" s="23"/>
      <c r="C16" s="23"/>
      <c r="D16" s="23"/>
      <c r="E16" s="23"/>
      <c r="F16" s="24"/>
      <c r="G16" s="24"/>
      <c r="H16" s="23"/>
      <c r="I16" s="62"/>
    </row>
    <row r="17" spans="2:9" s="25" customFormat="1" ht="15.6" x14ac:dyDescent="0.3">
      <c r="B17" s="23"/>
      <c r="C17" s="23"/>
      <c r="D17" s="23"/>
      <c r="E17" s="23"/>
      <c r="F17" s="24"/>
      <c r="G17" s="24"/>
      <c r="H17" s="23"/>
      <c r="I17" s="62"/>
    </row>
    <row r="18" spans="2:9" s="25" customFormat="1" ht="15.6" x14ac:dyDescent="0.3">
      <c r="B18" s="23"/>
      <c r="C18" s="23"/>
      <c r="D18" s="23"/>
      <c r="E18" s="23"/>
      <c r="F18" s="24"/>
      <c r="G18" s="24"/>
      <c r="H18" s="23"/>
      <c r="I18" s="62"/>
    </row>
    <row r="19" spans="2:9" s="25" customFormat="1" ht="15.6" x14ac:dyDescent="0.3">
      <c r="B19" s="23"/>
      <c r="C19" s="23"/>
      <c r="D19" s="23"/>
      <c r="E19" s="23"/>
      <c r="F19" s="24"/>
      <c r="G19" s="24"/>
      <c r="H19" s="23"/>
      <c r="I19" s="62"/>
    </row>
    <row r="20" spans="2:9" s="25" customFormat="1" ht="15.6" x14ac:dyDescent="0.3">
      <c r="B20" s="23"/>
      <c r="C20" s="23"/>
      <c r="D20" s="23"/>
      <c r="E20" s="23"/>
      <c r="F20" s="24"/>
      <c r="G20" s="24"/>
      <c r="H20" s="23"/>
      <c r="I20" s="62"/>
    </row>
    <row r="21" spans="2:9" s="25" customFormat="1" ht="15.6" x14ac:dyDescent="0.3">
      <c r="B21" s="23"/>
      <c r="C21" s="23"/>
      <c r="D21" s="23"/>
      <c r="E21" s="23"/>
      <c r="F21" s="24"/>
      <c r="G21" s="24"/>
      <c r="H21" s="23"/>
      <c r="I21" s="62"/>
    </row>
    <row r="22" spans="2:9" s="25" customFormat="1" ht="15.6" x14ac:dyDescent="0.3">
      <c r="B22" s="23"/>
      <c r="C22" s="23"/>
      <c r="D22" s="23"/>
      <c r="E22" s="23"/>
      <c r="F22" s="24"/>
      <c r="G22" s="24"/>
      <c r="H22" s="23"/>
      <c r="I22" s="62"/>
    </row>
    <row r="23" spans="2:9" ht="15.6" x14ac:dyDescent="0.3">
      <c r="B23" s="164" t="s">
        <v>45</v>
      </c>
      <c r="C23" s="165"/>
      <c r="D23" s="165"/>
      <c r="E23" s="165"/>
      <c r="F23" s="165"/>
      <c r="G23" s="165"/>
      <c r="H23" s="166"/>
      <c r="I23" s="73">
        <f>SUM(I6:I22)</f>
        <v>0</v>
      </c>
    </row>
    <row r="24" spans="2:9" s="25" customFormat="1" ht="15.6" x14ac:dyDescent="0.3">
      <c r="B24" s="23"/>
      <c r="C24" s="23"/>
      <c r="D24" s="23"/>
      <c r="E24" s="23"/>
      <c r="F24" s="24"/>
      <c r="G24" s="24"/>
      <c r="H24" s="23"/>
      <c r="I24" s="62"/>
    </row>
    <row r="25" spans="2:9" s="25" customFormat="1" ht="15.6" x14ac:dyDescent="0.3">
      <c r="B25" s="23"/>
      <c r="C25" s="23"/>
      <c r="D25" s="23"/>
      <c r="E25" s="23"/>
      <c r="F25" s="24"/>
      <c r="G25" s="24"/>
      <c r="H25" s="23"/>
      <c r="I25" s="62"/>
    </row>
    <row r="26" spans="2:9" s="25" customFormat="1" ht="15.6" x14ac:dyDescent="0.3">
      <c r="B26" s="23"/>
      <c r="C26" s="23"/>
      <c r="D26" s="23"/>
      <c r="E26" s="23"/>
      <c r="F26" s="24"/>
      <c r="G26" s="24"/>
      <c r="H26" s="23"/>
      <c r="I26" s="62"/>
    </row>
    <row r="27" spans="2:9" s="25" customFormat="1" ht="15.6" x14ac:dyDescent="0.3">
      <c r="B27" s="23"/>
      <c r="C27" s="23"/>
      <c r="D27" s="23"/>
      <c r="E27" s="23"/>
      <c r="F27" s="24"/>
      <c r="G27" s="24"/>
      <c r="H27" s="23"/>
      <c r="I27" s="62"/>
    </row>
    <row r="28" spans="2:9" s="25" customFormat="1" ht="15.6" x14ac:dyDescent="0.3">
      <c r="B28" s="23"/>
      <c r="C28" s="23"/>
      <c r="D28" s="23"/>
      <c r="E28" s="23"/>
      <c r="F28" s="24"/>
      <c r="G28" s="24"/>
      <c r="H28" s="23"/>
      <c r="I28" s="62"/>
    </row>
    <row r="29" spans="2:9" s="25" customFormat="1" ht="15.6" x14ac:dyDescent="0.3">
      <c r="B29" s="23"/>
      <c r="C29" s="23"/>
      <c r="D29" s="23"/>
      <c r="E29" s="23"/>
      <c r="F29" s="24"/>
      <c r="G29" s="24"/>
      <c r="H29" s="23"/>
      <c r="I29" s="62"/>
    </row>
    <row r="30" spans="2:9" s="25" customFormat="1" ht="15.6" x14ac:dyDescent="0.3">
      <c r="B30" s="23"/>
      <c r="C30" s="23"/>
      <c r="D30" s="23"/>
      <c r="E30" s="23"/>
      <c r="F30" s="24"/>
      <c r="G30" s="24"/>
      <c r="H30" s="23"/>
      <c r="I30" s="62"/>
    </row>
    <row r="31" spans="2:9" s="25" customFormat="1" ht="15.6" x14ac:dyDescent="0.3">
      <c r="B31" s="23"/>
      <c r="C31" s="23"/>
      <c r="D31" s="23"/>
      <c r="E31" s="23"/>
      <c r="F31" s="24"/>
      <c r="G31" s="24"/>
      <c r="H31" s="23"/>
      <c r="I31" s="62"/>
    </row>
    <row r="32" spans="2:9" s="25" customFormat="1" x14ac:dyDescent="0.25">
      <c r="B32" s="23"/>
      <c r="C32" s="23"/>
      <c r="D32" s="23"/>
      <c r="E32" s="23"/>
      <c r="F32" s="24"/>
      <c r="G32" s="24"/>
      <c r="H32" s="23"/>
      <c r="I32" s="62"/>
    </row>
    <row r="33" spans="2:9" s="25" customFormat="1" x14ac:dyDescent="0.25">
      <c r="B33" s="23"/>
      <c r="C33" s="23"/>
      <c r="D33" s="23"/>
      <c r="E33" s="23"/>
      <c r="F33" s="24"/>
      <c r="G33" s="24"/>
      <c r="H33" s="23"/>
      <c r="I33" s="62"/>
    </row>
    <row r="34" spans="2:9" s="25" customFormat="1" x14ac:dyDescent="0.25">
      <c r="B34" s="23"/>
      <c r="C34" s="23"/>
      <c r="D34" s="23"/>
      <c r="E34" s="23"/>
      <c r="F34" s="24"/>
      <c r="G34" s="24"/>
      <c r="H34" s="23"/>
      <c r="I34" s="62"/>
    </row>
    <row r="35" spans="2:9" s="25" customFormat="1" x14ac:dyDescent="0.25">
      <c r="B35" s="23"/>
      <c r="C35" s="23"/>
      <c r="D35" s="23"/>
      <c r="E35" s="23"/>
      <c r="F35" s="24"/>
      <c r="G35" s="24"/>
      <c r="H35" s="23"/>
      <c r="I35" s="62"/>
    </row>
    <row r="36" spans="2:9" s="25" customFormat="1" x14ac:dyDescent="0.25">
      <c r="B36" s="23"/>
      <c r="C36" s="23"/>
      <c r="D36" s="23"/>
      <c r="E36" s="23"/>
      <c r="F36" s="24"/>
      <c r="G36" s="24"/>
      <c r="H36" s="23"/>
      <c r="I36" s="62"/>
    </row>
    <row r="37" spans="2:9" s="25" customFormat="1" x14ac:dyDescent="0.25">
      <c r="B37" s="23"/>
      <c r="C37" s="23"/>
      <c r="D37" s="23"/>
      <c r="E37" s="23"/>
      <c r="F37" s="24"/>
      <c r="G37" s="24"/>
      <c r="H37" s="23"/>
      <c r="I37" s="62"/>
    </row>
    <row r="38" spans="2:9" s="25" customFormat="1" x14ac:dyDescent="0.25">
      <c r="B38" s="23"/>
      <c r="C38" s="23"/>
      <c r="D38" s="23"/>
      <c r="E38" s="23"/>
      <c r="F38" s="24"/>
      <c r="G38" s="24"/>
      <c r="H38" s="23"/>
      <c r="I38" s="62"/>
    </row>
    <row r="39" spans="2:9" s="25" customFormat="1" x14ac:dyDescent="0.25">
      <c r="B39" s="23"/>
      <c r="C39" s="23"/>
      <c r="D39" s="23"/>
      <c r="E39" s="23"/>
      <c r="F39" s="24"/>
      <c r="G39" s="24"/>
      <c r="H39" s="23"/>
      <c r="I39" s="62"/>
    </row>
    <row r="40" spans="2:9" s="25" customFormat="1" x14ac:dyDescent="0.25">
      <c r="B40" s="23"/>
      <c r="C40" s="23"/>
      <c r="D40" s="23"/>
      <c r="E40" s="23"/>
      <c r="F40" s="24"/>
      <c r="G40" s="24"/>
      <c r="H40" s="23"/>
      <c r="I40" s="62"/>
    </row>
    <row r="41" spans="2:9" x14ac:dyDescent="0.25">
      <c r="B41" s="164" t="s">
        <v>125</v>
      </c>
      <c r="C41" s="165"/>
      <c r="D41" s="165"/>
      <c r="E41" s="165"/>
      <c r="F41" s="165"/>
      <c r="G41" s="165"/>
      <c r="H41" s="166"/>
      <c r="I41" s="73">
        <f>SUM(I24:I40)</f>
        <v>0</v>
      </c>
    </row>
    <row r="42" spans="2:9" x14ac:dyDescent="0.25">
      <c r="B42" s="108" t="s">
        <v>123</v>
      </c>
      <c r="C42" s="109"/>
      <c r="D42" s="109"/>
      <c r="E42" s="109"/>
      <c r="F42" s="109"/>
      <c r="G42" s="109"/>
      <c r="H42" s="110"/>
      <c r="I42" s="73">
        <f>I23+I41</f>
        <v>0</v>
      </c>
    </row>
    <row r="43" spans="2:9" x14ac:dyDescent="0.25">
      <c r="B43" s="17" t="s">
        <v>124</v>
      </c>
    </row>
  </sheetData>
  <sheetProtection formatCells="0" formatColumns="0" formatRows="0" insertColumns="0" insertRows="0" deleteColumns="0" deleteRows="0" selectLockedCells="1"/>
  <mergeCells count="6">
    <mergeCell ref="B41:H41"/>
    <mergeCell ref="C3:H3"/>
    <mergeCell ref="I3:I5"/>
    <mergeCell ref="B4:B5"/>
    <mergeCell ref="C4:H4"/>
    <mergeCell ref="B23:H23"/>
  </mergeCells>
  <dataValidations disablePrompts="1"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G22 G24:G40">
      <formula1>F6</formula1>
    </dataValidation>
  </dataValidations>
  <pageMargins left="0.7" right="0.7" top="0.75" bottom="0.75" header="0.3" footer="0.3"/>
  <pageSetup paperSize="9" scale="67"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43"/>
  <sheetViews>
    <sheetView topLeftCell="A22" zoomScaleNormal="100" workbookViewId="0">
      <selection activeCell="M12" sqref="M12"/>
    </sheetView>
  </sheetViews>
  <sheetFormatPr defaultColWidth="9.140625" defaultRowHeight="15.75" x14ac:dyDescent="0.25"/>
  <cols>
    <col min="1" max="1" width="2.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ht="15.6" x14ac:dyDescent="0.3">
      <c r="B1" s="3" t="s">
        <v>107</v>
      </c>
      <c r="C1" s="3"/>
    </row>
    <row r="3" spans="2:9" x14ac:dyDescent="0.25">
      <c r="B3" s="15"/>
      <c r="C3" s="167" t="s">
        <v>6</v>
      </c>
      <c r="D3" s="167"/>
      <c r="E3" s="167"/>
      <c r="F3" s="167"/>
      <c r="G3" s="167"/>
      <c r="H3" s="167"/>
      <c r="I3" s="168" t="s">
        <v>12</v>
      </c>
    </row>
    <row r="4" spans="2:9" x14ac:dyDescent="0.25">
      <c r="B4" s="169" t="s">
        <v>1</v>
      </c>
      <c r="C4" s="171" t="s">
        <v>74</v>
      </c>
      <c r="D4" s="172"/>
      <c r="E4" s="172"/>
      <c r="F4" s="172"/>
      <c r="G4" s="172"/>
      <c r="H4" s="173"/>
      <c r="I4" s="168"/>
    </row>
    <row r="5" spans="2:9" ht="31.5" x14ac:dyDescent="0.25">
      <c r="B5" s="170"/>
      <c r="C5" s="5" t="s">
        <v>40</v>
      </c>
      <c r="D5" s="5" t="s">
        <v>41</v>
      </c>
      <c r="E5" s="5" t="s">
        <v>42</v>
      </c>
      <c r="F5" s="5" t="s">
        <v>43</v>
      </c>
      <c r="G5" s="5" t="s">
        <v>55</v>
      </c>
      <c r="H5" s="5" t="s">
        <v>44</v>
      </c>
      <c r="I5" s="168"/>
    </row>
    <row r="6" spans="2:9" s="25" customFormat="1" ht="15.6" x14ac:dyDescent="0.3">
      <c r="B6" s="23"/>
      <c r="C6" s="23"/>
      <c r="D6" s="23"/>
      <c r="E6" s="23"/>
      <c r="F6" s="24"/>
      <c r="G6" s="24"/>
      <c r="H6" s="23"/>
      <c r="I6" s="62"/>
    </row>
    <row r="7" spans="2:9" s="25" customFormat="1" ht="15.6" x14ac:dyDescent="0.3">
      <c r="B7" s="23"/>
      <c r="C7" s="23"/>
      <c r="D7" s="23"/>
      <c r="E7" s="23"/>
      <c r="F7" s="24"/>
      <c r="G7" s="24"/>
      <c r="H7" s="23"/>
      <c r="I7" s="62"/>
    </row>
    <row r="8" spans="2:9" s="25" customFormat="1" ht="15.6" x14ac:dyDescent="0.3">
      <c r="B8" s="23"/>
      <c r="C8" s="23"/>
      <c r="D8" s="23"/>
      <c r="E8" s="23"/>
      <c r="F8" s="24"/>
      <c r="G8" s="24"/>
      <c r="H8" s="23"/>
      <c r="I8" s="62"/>
    </row>
    <row r="9" spans="2:9" s="25" customFormat="1" ht="15.6" x14ac:dyDescent="0.3">
      <c r="B9" s="23"/>
      <c r="C9" s="23"/>
      <c r="D9" s="23"/>
      <c r="E9" s="23"/>
      <c r="F9" s="24"/>
      <c r="G9" s="24"/>
      <c r="H9" s="23"/>
      <c r="I9" s="62"/>
    </row>
    <row r="10" spans="2:9" s="25" customFormat="1" ht="15.6" x14ac:dyDescent="0.3">
      <c r="B10" s="23"/>
      <c r="C10" s="23"/>
      <c r="D10" s="23"/>
      <c r="E10" s="23"/>
      <c r="F10" s="24"/>
      <c r="G10" s="24"/>
      <c r="H10" s="23"/>
      <c r="I10" s="62"/>
    </row>
    <row r="11" spans="2:9" s="25" customFormat="1" ht="15.6" x14ac:dyDescent="0.3">
      <c r="B11" s="23"/>
      <c r="C11" s="23"/>
      <c r="D11" s="23"/>
      <c r="E11" s="23"/>
      <c r="F11" s="24"/>
      <c r="G11" s="24"/>
      <c r="H11" s="23"/>
      <c r="I11" s="62"/>
    </row>
    <row r="12" spans="2:9" s="25" customFormat="1" ht="15.6" x14ac:dyDescent="0.3">
      <c r="B12" s="23"/>
      <c r="C12" s="23"/>
      <c r="D12" s="23"/>
      <c r="E12" s="23"/>
      <c r="F12" s="24"/>
      <c r="G12" s="24"/>
      <c r="H12" s="23"/>
      <c r="I12" s="62"/>
    </row>
    <row r="13" spans="2:9" s="25" customFormat="1" ht="15.6" x14ac:dyDescent="0.3">
      <c r="B13" s="23"/>
      <c r="C13" s="23"/>
      <c r="D13" s="23"/>
      <c r="E13" s="23"/>
      <c r="F13" s="24"/>
      <c r="G13" s="24"/>
      <c r="H13" s="23"/>
      <c r="I13" s="62"/>
    </row>
    <row r="14" spans="2:9" s="25" customFormat="1" ht="15.6" x14ac:dyDescent="0.3">
      <c r="B14" s="23"/>
      <c r="C14" s="23"/>
      <c r="D14" s="23"/>
      <c r="E14" s="23"/>
      <c r="F14" s="24"/>
      <c r="G14" s="24"/>
      <c r="H14" s="23"/>
      <c r="I14" s="62"/>
    </row>
    <row r="15" spans="2:9" s="25" customFormat="1" ht="15.6" x14ac:dyDescent="0.3">
      <c r="B15" s="23"/>
      <c r="C15" s="23"/>
      <c r="D15" s="23"/>
      <c r="E15" s="23"/>
      <c r="F15" s="24"/>
      <c r="G15" s="24"/>
      <c r="H15" s="23"/>
      <c r="I15" s="62"/>
    </row>
    <row r="16" spans="2:9" s="25" customFormat="1" ht="15.6" x14ac:dyDescent="0.3">
      <c r="B16" s="23"/>
      <c r="C16" s="23"/>
      <c r="D16" s="23"/>
      <c r="E16" s="23"/>
      <c r="F16" s="24"/>
      <c r="G16" s="24"/>
      <c r="H16" s="23"/>
      <c r="I16" s="62"/>
    </row>
    <row r="17" spans="2:9" s="25" customFormat="1" ht="15.6" x14ac:dyDescent="0.3">
      <c r="B17" s="23"/>
      <c r="C17" s="23"/>
      <c r="D17" s="23"/>
      <c r="E17" s="23"/>
      <c r="F17" s="24"/>
      <c r="G17" s="24"/>
      <c r="H17" s="23"/>
      <c r="I17" s="62"/>
    </row>
    <row r="18" spans="2:9" s="25" customFormat="1" ht="15.6" x14ac:dyDescent="0.3">
      <c r="B18" s="23"/>
      <c r="C18" s="23"/>
      <c r="D18" s="23"/>
      <c r="E18" s="23"/>
      <c r="F18" s="24"/>
      <c r="G18" s="24"/>
      <c r="H18" s="23"/>
      <c r="I18" s="62"/>
    </row>
    <row r="19" spans="2:9" s="25" customFormat="1" ht="15.6" x14ac:dyDescent="0.3">
      <c r="B19" s="23"/>
      <c r="C19" s="23"/>
      <c r="D19" s="23"/>
      <c r="E19" s="23"/>
      <c r="F19" s="24"/>
      <c r="G19" s="24"/>
      <c r="H19" s="23"/>
      <c r="I19" s="62"/>
    </row>
    <row r="20" spans="2:9" s="25" customFormat="1" ht="15.6" x14ac:dyDescent="0.3">
      <c r="B20" s="23"/>
      <c r="C20" s="23"/>
      <c r="D20" s="23"/>
      <c r="E20" s="23"/>
      <c r="F20" s="24"/>
      <c r="G20" s="24"/>
      <c r="H20" s="23"/>
      <c r="I20" s="62"/>
    </row>
    <row r="21" spans="2:9" s="25" customFormat="1" ht="15.6" x14ac:dyDescent="0.3">
      <c r="B21" s="23"/>
      <c r="C21" s="23"/>
      <c r="D21" s="23"/>
      <c r="E21" s="23"/>
      <c r="F21" s="24"/>
      <c r="G21" s="24"/>
      <c r="H21" s="23"/>
      <c r="I21" s="62"/>
    </row>
    <row r="22" spans="2:9" s="25" customFormat="1" ht="15.6" x14ac:dyDescent="0.3">
      <c r="B22" s="23"/>
      <c r="C22" s="23"/>
      <c r="D22" s="23"/>
      <c r="E22" s="23"/>
      <c r="F22" s="24"/>
      <c r="G22" s="24"/>
      <c r="H22" s="23"/>
      <c r="I22" s="62"/>
    </row>
    <row r="23" spans="2:9" ht="15.6" x14ac:dyDescent="0.3">
      <c r="B23" s="164" t="s">
        <v>45</v>
      </c>
      <c r="C23" s="165"/>
      <c r="D23" s="165"/>
      <c r="E23" s="165"/>
      <c r="F23" s="165"/>
      <c r="G23" s="165"/>
      <c r="H23" s="166"/>
      <c r="I23" s="73">
        <f>SUM(I6:I22)</f>
        <v>0</v>
      </c>
    </row>
    <row r="24" spans="2:9" s="25" customFormat="1" ht="15.6" x14ac:dyDescent="0.3">
      <c r="B24" s="23"/>
      <c r="C24" s="23"/>
      <c r="D24" s="23"/>
      <c r="E24" s="23"/>
      <c r="F24" s="24"/>
      <c r="G24" s="24"/>
      <c r="H24" s="23"/>
      <c r="I24" s="62"/>
    </row>
    <row r="25" spans="2:9" s="25" customFormat="1" ht="15.6" x14ac:dyDescent="0.3">
      <c r="B25" s="23"/>
      <c r="C25" s="23"/>
      <c r="D25" s="23"/>
      <c r="E25" s="23"/>
      <c r="F25" s="24"/>
      <c r="G25" s="24"/>
      <c r="H25" s="23"/>
      <c r="I25" s="62"/>
    </row>
    <row r="26" spans="2:9" s="25" customFormat="1" ht="15.6" x14ac:dyDescent="0.3">
      <c r="B26" s="23"/>
      <c r="C26" s="23"/>
      <c r="D26" s="23"/>
      <c r="E26" s="23"/>
      <c r="F26" s="24"/>
      <c r="G26" s="24"/>
      <c r="H26" s="23"/>
      <c r="I26" s="62"/>
    </row>
    <row r="27" spans="2:9" s="25" customFormat="1" ht="15.6" x14ac:dyDescent="0.3">
      <c r="B27" s="23"/>
      <c r="C27" s="23"/>
      <c r="D27" s="23"/>
      <c r="E27" s="23"/>
      <c r="F27" s="24"/>
      <c r="G27" s="24"/>
      <c r="H27" s="23"/>
      <c r="I27" s="62"/>
    </row>
    <row r="28" spans="2:9" s="25" customFormat="1" ht="15.6" x14ac:dyDescent="0.3">
      <c r="B28" s="23"/>
      <c r="C28" s="23"/>
      <c r="D28" s="23"/>
      <c r="E28" s="23"/>
      <c r="F28" s="24"/>
      <c r="G28" s="24"/>
      <c r="H28" s="23"/>
      <c r="I28" s="62"/>
    </row>
    <row r="29" spans="2:9" s="25" customFormat="1" ht="15.6" x14ac:dyDescent="0.3">
      <c r="B29" s="23"/>
      <c r="C29" s="23"/>
      <c r="D29" s="23"/>
      <c r="E29" s="23"/>
      <c r="F29" s="24"/>
      <c r="G29" s="24"/>
      <c r="H29" s="23"/>
      <c r="I29" s="62"/>
    </row>
    <row r="30" spans="2:9" s="25" customFormat="1" ht="15.6" x14ac:dyDescent="0.3">
      <c r="B30" s="23"/>
      <c r="C30" s="23"/>
      <c r="D30" s="23"/>
      <c r="E30" s="23"/>
      <c r="F30" s="24"/>
      <c r="G30" s="24"/>
      <c r="H30" s="23"/>
      <c r="I30" s="62"/>
    </row>
    <row r="31" spans="2:9" s="25" customFormat="1" ht="15.6" x14ac:dyDescent="0.3">
      <c r="B31" s="23"/>
      <c r="C31" s="23"/>
      <c r="D31" s="23"/>
      <c r="E31" s="23"/>
      <c r="F31" s="24"/>
      <c r="G31" s="24"/>
      <c r="H31" s="23"/>
      <c r="I31" s="62"/>
    </row>
    <row r="32" spans="2:9" s="25" customFormat="1" ht="15.6" x14ac:dyDescent="0.3">
      <c r="B32" s="23"/>
      <c r="C32" s="23"/>
      <c r="D32" s="23"/>
      <c r="E32" s="23"/>
      <c r="F32" s="24"/>
      <c r="G32" s="24"/>
      <c r="H32" s="23"/>
      <c r="I32" s="62"/>
    </row>
    <row r="33" spans="2:9" s="25" customFormat="1" ht="15.6" x14ac:dyDescent="0.3">
      <c r="B33" s="23"/>
      <c r="C33" s="23"/>
      <c r="D33" s="23"/>
      <c r="E33" s="23"/>
      <c r="F33" s="24"/>
      <c r="G33" s="24"/>
      <c r="H33" s="23"/>
      <c r="I33" s="62"/>
    </row>
    <row r="34" spans="2:9" s="25" customFormat="1" ht="15.6" x14ac:dyDescent="0.3">
      <c r="B34" s="23"/>
      <c r="C34" s="23"/>
      <c r="D34" s="23"/>
      <c r="E34" s="23"/>
      <c r="F34" s="24"/>
      <c r="G34" s="24"/>
      <c r="H34" s="23"/>
      <c r="I34" s="62"/>
    </row>
    <row r="35" spans="2:9" s="25" customFormat="1" ht="15.6" x14ac:dyDescent="0.3">
      <c r="B35" s="23"/>
      <c r="C35" s="23"/>
      <c r="D35" s="23"/>
      <c r="E35" s="23"/>
      <c r="F35" s="24"/>
      <c r="G35" s="24"/>
      <c r="H35" s="23"/>
      <c r="I35" s="62"/>
    </row>
    <row r="36" spans="2:9" s="25" customFormat="1" ht="15.6" x14ac:dyDescent="0.3">
      <c r="B36" s="23"/>
      <c r="C36" s="23"/>
      <c r="D36" s="23"/>
      <c r="E36" s="23"/>
      <c r="F36" s="24"/>
      <c r="G36" s="24"/>
      <c r="H36" s="23"/>
      <c r="I36" s="62"/>
    </row>
    <row r="37" spans="2:9" s="25" customFormat="1" ht="15.6" x14ac:dyDescent="0.3">
      <c r="B37" s="23"/>
      <c r="C37" s="23"/>
      <c r="D37" s="23"/>
      <c r="E37" s="23"/>
      <c r="F37" s="24"/>
      <c r="G37" s="24"/>
      <c r="H37" s="23"/>
      <c r="I37" s="62"/>
    </row>
    <row r="38" spans="2:9" s="25" customFormat="1" ht="15.6" x14ac:dyDescent="0.3">
      <c r="B38" s="23"/>
      <c r="C38" s="23"/>
      <c r="D38" s="23"/>
      <c r="E38" s="23"/>
      <c r="F38" s="24"/>
      <c r="G38" s="24"/>
      <c r="H38" s="23"/>
      <c r="I38" s="62"/>
    </row>
    <row r="39" spans="2:9" s="25" customFormat="1" ht="15.6" x14ac:dyDescent="0.3">
      <c r="B39" s="23"/>
      <c r="C39" s="23"/>
      <c r="D39" s="23"/>
      <c r="E39" s="23"/>
      <c r="F39" s="24"/>
      <c r="G39" s="24"/>
      <c r="H39" s="23"/>
      <c r="I39" s="62"/>
    </row>
    <row r="40" spans="2:9" s="25" customFormat="1" ht="15.6" x14ac:dyDescent="0.3">
      <c r="B40" s="23"/>
      <c r="C40" s="23"/>
      <c r="D40" s="23"/>
      <c r="E40" s="23"/>
      <c r="F40" s="24"/>
      <c r="G40" s="24"/>
      <c r="H40" s="23"/>
      <c r="I40" s="62"/>
    </row>
    <row r="41" spans="2:9" ht="15.6" x14ac:dyDescent="0.3">
      <c r="B41" s="164" t="s">
        <v>125</v>
      </c>
      <c r="C41" s="165"/>
      <c r="D41" s="165"/>
      <c r="E41" s="165"/>
      <c r="F41" s="165"/>
      <c r="G41" s="165"/>
      <c r="H41" s="166"/>
      <c r="I41" s="73">
        <f>SUM(I24:I40)</f>
        <v>0</v>
      </c>
    </row>
    <row r="42" spans="2:9" ht="15.6" x14ac:dyDescent="0.3">
      <c r="B42" s="108" t="s">
        <v>79</v>
      </c>
      <c r="C42" s="109"/>
      <c r="D42" s="109"/>
      <c r="E42" s="109"/>
      <c r="F42" s="109"/>
      <c r="G42" s="109"/>
      <c r="H42" s="110"/>
      <c r="I42" s="73">
        <f>I23+I41</f>
        <v>0</v>
      </c>
    </row>
    <row r="43" spans="2:9" ht="15.6" x14ac:dyDescent="0.3">
      <c r="B43" s="17" t="s">
        <v>124</v>
      </c>
    </row>
  </sheetData>
  <sheetProtection formatCells="0" formatColumns="0" formatRows="0" insertColumns="0" insertRows="0" deleteColumns="0" deleteRows="0" selectLockedCells="1"/>
  <mergeCells count="6">
    <mergeCell ref="B41:H41"/>
    <mergeCell ref="C3:H3"/>
    <mergeCell ref="I3:I5"/>
    <mergeCell ref="B4:B5"/>
    <mergeCell ref="C4:H4"/>
    <mergeCell ref="B23:H23"/>
  </mergeCells>
  <dataValidations xWindow="697" yWindow="469"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G22 G24:G40">
      <formula1>F6</formula1>
    </dataValidation>
  </dataValidations>
  <pageMargins left="0.7" right="0.7" top="0.75" bottom="0.75" header="0.3" footer="0.3"/>
  <pageSetup paperSize="9" scale="6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Eelarve</vt:lpstr>
      <vt:lpstr>Maksetaotlus</vt:lpstr>
      <vt:lpstr>KULUARUANDE KOOND</vt:lpstr>
      <vt:lpstr>1. Tööjõukulud</vt:lpstr>
      <vt:lpstr>2. Lähetuskulud</vt:lpstr>
      <vt:lpstr> 3. EL avalikustamise kulud</vt:lpstr>
      <vt:lpstr>4. Seadmed, varust, IKT</vt:lpstr>
      <vt:lpstr>5. Kinnisvara</vt:lpstr>
      <vt:lpstr>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Laidi Lembaru</cp:lastModifiedBy>
  <cp:lastPrinted>2015-11-16T09:35:36Z</cp:lastPrinted>
  <dcterms:created xsi:type="dcterms:W3CDTF">2014-06-17T10:19:13Z</dcterms:created>
  <dcterms:modified xsi:type="dcterms:W3CDTF">2015-12-11T13:25:52Z</dcterms:modified>
</cp:coreProperties>
</file>